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na Zajíčková\Documents\20066 Michal Hornýš\Nová složka\"/>
    </mc:Choice>
  </mc:AlternateContent>
  <bookViews>
    <workbookView xWindow="0" yWindow="0" windowWidth="0" windowHeight="0"/>
  </bookViews>
  <sheets>
    <sheet name="Rekapitulace stavby" sheetId="1" r:id="rId1"/>
    <sheet name="SO 001 - Vedlejší a rozpo..." sheetId="2" r:id="rId2"/>
    <sheet name="A999 - Kontejnerový objek..." sheetId="3" r:id="rId3"/>
    <sheet name="1 - Základy" sheetId="4" r:id="rId4"/>
    <sheet name="SO 099 - Napájecí vedení" sheetId="5" r:id="rId5"/>
    <sheet name="SO 998 - Demolice stávají...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001 - Vedlejší a rozpo...'!$C$116:$K$126</definedName>
    <definedName name="_xlnm.Print_Area" localSheetId="1">'SO 001 - Vedlejší a rozpo...'!$C$4:$J$76,'SO 001 - Vedlejší a rozpo...'!$C$82:$J$98,'SO 001 - Vedlejší a rozpo...'!$C$104:$K$126</definedName>
    <definedName name="_xlnm.Print_Titles" localSheetId="1">'SO 001 - Vedlejší a rozpo...'!$116:$116</definedName>
    <definedName name="_xlnm._FilterDatabase" localSheetId="2" hidden="1">'A999 - Kontejnerový objek...'!$C$123:$K$166</definedName>
    <definedName name="_xlnm.Print_Area" localSheetId="2">'A999 - Kontejnerový objek...'!$C$4:$J$76,'A999 - Kontejnerový objek...'!$C$82:$J$105,'A999 - Kontejnerový objek...'!$C$111:$K$166</definedName>
    <definedName name="_xlnm.Print_Titles" localSheetId="2">'A999 - Kontejnerový objek...'!$123:$123</definedName>
    <definedName name="_xlnm._FilterDatabase" localSheetId="3" hidden="1">'1 - Základy'!$C$124:$K$157</definedName>
    <definedName name="_xlnm.Print_Area" localSheetId="3">'1 - Základy'!$C$4:$J$76,'1 - Základy'!$C$82:$J$104,'1 - Základy'!$C$110:$K$157</definedName>
    <definedName name="_xlnm.Print_Titles" localSheetId="3">'1 - Základy'!$124:$124</definedName>
    <definedName name="_xlnm._FilterDatabase" localSheetId="4" hidden="1">'SO 099 - Napájecí vedení'!$C$117:$K$121</definedName>
    <definedName name="_xlnm.Print_Area" localSheetId="4">'SO 099 - Napájecí vedení'!$C$4:$J$76,'SO 099 - Napájecí vedení'!$C$82:$J$99,'SO 099 - Napájecí vedení'!$C$105:$K$121</definedName>
    <definedName name="_xlnm.Print_Titles" localSheetId="4">'SO 099 - Napájecí vedení'!$117:$117</definedName>
    <definedName name="_xlnm._FilterDatabase" localSheetId="5" hidden="1">'SO 998 - Demolice stávají...'!$C$121:$K$167</definedName>
    <definedName name="_xlnm.Print_Area" localSheetId="5">'SO 998 - Demolice stávají...'!$C$4:$J$76,'SO 998 - Demolice stávají...'!$C$82:$J$103,'SO 998 - Demolice stávají...'!$C$109:$K$167</definedName>
    <definedName name="_xlnm.Print_Titles" localSheetId="5">'SO 998 - Demolice stávají...'!$121:$121</definedName>
  </definedNames>
  <calcPr/>
</workbook>
</file>

<file path=xl/calcChain.xml><?xml version="1.0" encoding="utf-8"?>
<calcChain xmlns="http://schemas.openxmlformats.org/spreadsheetml/2006/main">
  <c i="6" l="1" r="J37"/>
  <c r="J36"/>
  <c i="1" r="AY100"/>
  <c i="6" r="J35"/>
  <c i="1" r="AX100"/>
  <c i="6"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5" r="J37"/>
  <c r="J36"/>
  <c i="1" r="AY99"/>
  <c i="5" r="J35"/>
  <c i="1" r="AX99"/>
  <c i="5" r="BI121"/>
  <c r="BH121"/>
  <c r="BG121"/>
  <c r="BF121"/>
  <c r="T121"/>
  <c r="T120"/>
  <c r="T119"/>
  <c r="T118"/>
  <c r="R121"/>
  <c r="R120"/>
  <c r="R119"/>
  <c r="R118"/>
  <c r="P121"/>
  <c r="P120"/>
  <c r="P119"/>
  <c r="P118"/>
  <c i="1" r="AU99"/>
  <c i="5" r="J115"/>
  <c r="J114"/>
  <c r="F114"/>
  <c r="F112"/>
  <c r="E110"/>
  <c r="J92"/>
  <c r="J91"/>
  <c r="F91"/>
  <c r="F89"/>
  <c r="E87"/>
  <c r="J18"/>
  <c r="E18"/>
  <c r="F92"/>
  <c r="J17"/>
  <c r="J12"/>
  <c r="J112"/>
  <c r="E7"/>
  <c r="E85"/>
  <c i="4" r="J39"/>
  <c r="J38"/>
  <c i="1" r="AY98"/>
  <c i="4" r="J37"/>
  <c i="1" r="AX98"/>
  <c i="4" r="BI157"/>
  <c r="BH157"/>
  <c r="BG157"/>
  <c r="BF157"/>
  <c r="T157"/>
  <c r="T156"/>
  <c r="R157"/>
  <c r="R156"/>
  <c r="P157"/>
  <c r="P156"/>
  <c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3" r="J37"/>
  <c r="J36"/>
  <c i="1" r="AY97"/>
  <c i="3" r="J35"/>
  <c i="1" r="AX97"/>
  <c i="3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6"/>
  <c r="BH126"/>
  <c r="BG126"/>
  <c r="BF126"/>
  <c r="T126"/>
  <c r="R126"/>
  <c r="P126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2" r="J37"/>
  <c r="J36"/>
  <c i="1" r="AY95"/>
  <c i="2" r="J35"/>
  <c i="1" r="AX95"/>
  <c i="2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1" r="L90"/>
  <c r="AM90"/>
  <c r="AM89"/>
  <c r="L89"/>
  <c r="AM87"/>
  <c r="L87"/>
  <c r="L85"/>
  <c r="L84"/>
  <c i="6" r="BK164"/>
  <c r="J159"/>
  <c r="J155"/>
  <c r="J153"/>
  <c r="BK152"/>
  <c r="J151"/>
  <c r="J148"/>
  <c r="J145"/>
  <c r="J144"/>
  <c r="BK143"/>
  <c r="BK141"/>
  <c r="BK140"/>
  <c r="J139"/>
  <c r="BK138"/>
  <c r="BK134"/>
  <c r="BK133"/>
  <c i="5" r="BK121"/>
  <c i="4" r="BK157"/>
  <c r="BK155"/>
  <c r="J152"/>
  <c r="BK150"/>
  <c r="BK148"/>
  <c r="J146"/>
  <c r="BK145"/>
  <c r="BK144"/>
  <c r="J142"/>
  <c r="BK141"/>
  <c r="BK139"/>
  <c r="J136"/>
  <c r="BK128"/>
  <c i="3" r="BK165"/>
  <c r="BK164"/>
  <c r="J150"/>
  <c r="J149"/>
  <c r="BK147"/>
  <c r="BK145"/>
  <c r="BK144"/>
  <c r="J143"/>
  <c r="J142"/>
  <c r="J141"/>
  <c r="J140"/>
  <c r="BK137"/>
  <c r="BK135"/>
  <c r="BK134"/>
  <c r="J133"/>
  <c r="J132"/>
  <c r="J130"/>
  <c i="2" r="J126"/>
  <c r="BK125"/>
  <c r="BK124"/>
  <c r="BK122"/>
  <c i="6" r="J164"/>
  <c r="BK159"/>
  <c r="BK155"/>
  <c r="BK153"/>
  <c r="J152"/>
  <c r="BK151"/>
  <c r="BK148"/>
  <c r="BK145"/>
  <c r="BK144"/>
  <c r="J143"/>
  <c r="J141"/>
  <c r="J140"/>
  <c r="BK139"/>
  <c r="J138"/>
  <c r="J136"/>
  <c r="J132"/>
  <c r="BK125"/>
  <c i="5" r="J121"/>
  <c i="4" r="J157"/>
  <c r="J153"/>
  <c r="J150"/>
  <c r="J145"/>
  <c r="J141"/>
  <c r="BK138"/>
  <c r="BK132"/>
  <c r="BK130"/>
  <c r="J128"/>
  <c i="3" r="BK166"/>
  <c r="J165"/>
  <c r="J164"/>
  <c r="J163"/>
  <c r="BK162"/>
  <c r="J161"/>
  <c r="BK159"/>
  <c r="J158"/>
  <c r="BK156"/>
  <c r="J154"/>
  <c r="BK151"/>
  <c r="BK148"/>
  <c r="J147"/>
  <c r="J146"/>
  <c r="J145"/>
  <c r="BK143"/>
  <c r="BK142"/>
  <c r="BK139"/>
  <c r="J138"/>
  <c r="J137"/>
  <c r="J136"/>
  <c r="J135"/>
  <c r="BK132"/>
  <c r="BK130"/>
  <c r="BK127"/>
  <c i="2" r="J125"/>
  <c r="J123"/>
  <c r="J122"/>
  <c r="J120"/>
  <c i="6" r="BK136"/>
  <c r="J134"/>
  <c r="J133"/>
  <c r="BK132"/>
  <c r="J125"/>
  <c i="4" r="J155"/>
  <c r="BK153"/>
  <c r="BK152"/>
  <c r="J148"/>
  <c r="BK146"/>
  <c r="J144"/>
  <c r="BK142"/>
  <c r="J139"/>
  <c r="J138"/>
  <c r="BK136"/>
  <c r="J132"/>
  <c r="J130"/>
  <c i="3" r="J166"/>
  <c r="BK163"/>
  <c r="J162"/>
  <c r="BK161"/>
  <c r="J159"/>
  <c r="BK158"/>
  <c r="J156"/>
  <c r="BK154"/>
  <c r="J151"/>
  <c r="BK150"/>
  <c r="BK149"/>
  <c r="J148"/>
  <c r="BK146"/>
  <c r="J144"/>
  <c r="BK141"/>
  <c r="BK140"/>
  <c r="J139"/>
  <c r="BK138"/>
  <c r="BK136"/>
  <c r="J134"/>
  <c r="BK133"/>
  <c r="J127"/>
  <c r="BK126"/>
  <c i="2" r="BK126"/>
  <c r="J124"/>
  <c r="BK121"/>
  <c r="BK120"/>
  <c r="BK119"/>
  <c i="1" r="AS96"/>
  <c i="3" r="J126"/>
  <c i="2" r="BK123"/>
  <c r="J121"/>
  <c r="J119"/>
  <c i="5" r="F35"/>
  <c i="1" r="BB99"/>
  <c i="5" r="F34"/>
  <c i="1" r="BA99"/>
  <c i="5" r="F36"/>
  <c i="1" r="BC99"/>
  <c i="5" r="F37"/>
  <c i="1" r="BD99"/>
  <c i="2" l="1" r="T118"/>
  <c r="T117"/>
  <c r="R118"/>
  <c r="R117"/>
  <c i="3" r="P125"/>
  <c r="BK131"/>
  <c r="J131"/>
  <c r="J100"/>
  <c r="T131"/>
  <c r="T128"/>
  <c r="P155"/>
  <c r="P152"/>
  <c r="BK160"/>
  <c r="J160"/>
  <c r="J104"/>
  <c r="R160"/>
  <c i="4" r="BK127"/>
  <c r="P127"/>
  <c r="BK147"/>
  <c r="J147"/>
  <c r="J101"/>
  <c r="T147"/>
  <c i="2" r="P118"/>
  <c r="P117"/>
  <c i="1" r="AU95"/>
  <c i="3" r="R125"/>
  <c r="P131"/>
  <c r="P128"/>
  <c r="R155"/>
  <c r="R152"/>
  <c r="P160"/>
  <c i="4" r="T127"/>
  <c r="T126"/>
  <c r="T125"/>
  <c r="R147"/>
  <c i="6" r="R137"/>
  <c i="2" r="BK118"/>
  <c r="J118"/>
  <c r="J97"/>
  <c i="3" r="BK125"/>
  <c r="J125"/>
  <c r="J97"/>
  <c r="T125"/>
  <c r="R131"/>
  <c r="R128"/>
  <c r="BK155"/>
  <c r="J155"/>
  <c r="J103"/>
  <c r="T155"/>
  <c r="T152"/>
  <c r="T160"/>
  <c i="4" r="R127"/>
  <c r="R126"/>
  <c r="R125"/>
  <c r="P147"/>
  <c i="6" r="BK124"/>
  <c r="J124"/>
  <c r="J98"/>
  <c r="P124"/>
  <c r="R124"/>
  <c r="T124"/>
  <c r="BK137"/>
  <c r="J137"/>
  <c r="J100"/>
  <c r="P137"/>
  <c r="T137"/>
  <c r="BK142"/>
  <c r="J142"/>
  <c r="J101"/>
  <c r="P142"/>
  <c r="R142"/>
  <c r="T142"/>
  <c r="BK154"/>
  <c r="J154"/>
  <c r="J102"/>
  <c r="P154"/>
  <c r="R154"/>
  <c r="T154"/>
  <c i="2" r="J89"/>
  <c r="BE124"/>
  <c r="BE125"/>
  <c i="3" r="E85"/>
  <c i="2" r="E107"/>
  <c r="F114"/>
  <c r="BE122"/>
  <c i="3" r="J89"/>
  <c r="F92"/>
  <c r="BE139"/>
  <c r="BE144"/>
  <c r="BE145"/>
  <c r="BE149"/>
  <c r="BE151"/>
  <c r="BE156"/>
  <c r="BE165"/>
  <c r="BE166"/>
  <c r="BK153"/>
  <c r="BK152"/>
  <c r="J152"/>
  <c r="J101"/>
  <c i="4" r="F94"/>
  <c r="BE130"/>
  <c r="BE132"/>
  <c r="BE136"/>
  <c r="BE141"/>
  <c r="BE145"/>
  <c r="BE150"/>
  <c r="BK156"/>
  <c r="J156"/>
  <c r="J103"/>
  <c i="5" r="J89"/>
  <c r="E108"/>
  <c r="F115"/>
  <c i="6" r="BE125"/>
  <c r="BE133"/>
  <c r="BE134"/>
  <c i="2" r="BE119"/>
  <c r="BE120"/>
  <c r="BE121"/>
  <c r="BE123"/>
  <c r="BE126"/>
  <c i="3" r="BE126"/>
  <c r="BE127"/>
  <c r="BE133"/>
  <c r="BE135"/>
  <c r="BE137"/>
  <c r="BE138"/>
  <c r="BE140"/>
  <c r="BE141"/>
  <c r="BE142"/>
  <c r="BE147"/>
  <c r="BE150"/>
  <c r="BE154"/>
  <c r="BE161"/>
  <c r="BE162"/>
  <c r="BE164"/>
  <c i="4" r="E85"/>
  <c r="J91"/>
  <c r="BE128"/>
  <c r="BE139"/>
  <c r="BE155"/>
  <c r="BE157"/>
  <c i="5" r="BK120"/>
  <c r="BK119"/>
  <c r="J119"/>
  <c r="J97"/>
  <c i="6" r="J89"/>
  <c r="E112"/>
  <c r="BE138"/>
  <c r="BE140"/>
  <c r="BE143"/>
  <c r="BE144"/>
  <c r="BE145"/>
  <c r="BE155"/>
  <c i="3" r="BE130"/>
  <c r="BE132"/>
  <c r="BE134"/>
  <c r="BE136"/>
  <c r="BE143"/>
  <c r="BE146"/>
  <c r="BE148"/>
  <c r="BE158"/>
  <c r="BE159"/>
  <c r="BE163"/>
  <c r="BK129"/>
  <c r="J129"/>
  <c r="J99"/>
  <c i="4" r="BE138"/>
  <c r="BE142"/>
  <c r="BE144"/>
  <c r="BE146"/>
  <c r="BE148"/>
  <c r="BE152"/>
  <c r="BE153"/>
  <c r="BK154"/>
  <c r="J154"/>
  <c r="J102"/>
  <c i="5" r="BE121"/>
  <c i="6" r="F92"/>
  <c r="BE132"/>
  <c r="BE136"/>
  <c r="BE139"/>
  <c r="BE141"/>
  <c r="BE148"/>
  <c r="BE151"/>
  <c r="BE152"/>
  <c r="BE153"/>
  <c r="BE159"/>
  <c r="BE164"/>
  <c r="BK135"/>
  <c r="J135"/>
  <c r="J99"/>
  <c i="2" r="F36"/>
  <c i="1" r="BC95"/>
  <c i="4" r="F38"/>
  <c i="1" r="BC98"/>
  <c i="2" r="J34"/>
  <c i="1" r="AW95"/>
  <c i="4" r="F37"/>
  <c i="1" r="BB98"/>
  <c i="6" r="F35"/>
  <c i="1" r="BB100"/>
  <c i="5" r="J34"/>
  <c i="1" r="AW99"/>
  <c i="5" r="J33"/>
  <c i="1" r="AV99"/>
  <c i="2" r="F37"/>
  <c i="1" r="BD95"/>
  <c i="4" r="F36"/>
  <c i="1" r="BA98"/>
  <c i="3" r="J34"/>
  <c i="1" r="AW97"/>
  <c i="6" r="J34"/>
  <c i="1" r="AW100"/>
  <c i="2" r="F34"/>
  <c i="1" r="BA95"/>
  <c i="3" r="F37"/>
  <c i="1" r="BD97"/>
  <c i="4" r="J36"/>
  <c i="1" r="AW98"/>
  <c i="2" r="F35"/>
  <c i="1" r="BB95"/>
  <c i="3" r="F34"/>
  <c i="1" r="BA97"/>
  <c i="6" r="F36"/>
  <c i="1" r="BC100"/>
  <c i="3" r="F35"/>
  <c i="1" r="BB97"/>
  <c i="4" r="F39"/>
  <c i="1" r="BD98"/>
  <c i="3" r="F36"/>
  <c i="1" r="BC97"/>
  <c i="6" r="F34"/>
  <c i="1" r="BA100"/>
  <c i="6" r="F37"/>
  <c i="1" r="BD100"/>
  <c r="AS94"/>
  <c i="4" l="1" r="BK126"/>
  <c r="J126"/>
  <c r="J99"/>
  <c i="6" r="R123"/>
  <c r="R122"/>
  <c i="4" r="P126"/>
  <c r="P125"/>
  <c i="1" r="AU98"/>
  <c i="6" r="T123"/>
  <c r="T122"/>
  <c r="P123"/>
  <c r="P122"/>
  <c i="1" r="AU100"/>
  <c i="3" r="T124"/>
  <c r="R124"/>
  <c r="P124"/>
  <c i="1" r="AU97"/>
  <c i="2" r="BK117"/>
  <c r="J117"/>
  <c r="J96"/>
  <c i="5" r="BK118"/>
  <c r="J118"/>
  <c r="J120"/>
  <c r="J98"/>
  <c i="3" r="BK128"/>
  <c r="J128"/>
  <c r="J98"/>
  <c r="J153"/>
  <c r="J102"/>
  <c i="4" r="J127"/>
  <c r="J100"/>
  <c i="6" r="BK123"/>
  <c r="J123"/>
  <c r="J97"/>
  <c i="1" r="BB96"/>
  <c r="AX96"/>
  <c i="4" r="F35"/>
  <c i="1" r="AZ98"/>
  <c i="3" r="F33"/>
  <c i="1" r="AZ97"/>
  <c r="AT99"/>
  <c r="BC96"/>
  <c r="AY96"/>
  <c r="BD96"/>
  <c i="2" r="F33"/>
  <c i="1" r="AZ95"/>
  <c i="4" r="J35"/>
  <c i="1" r="AV98"/>
  <c r="AT98"/>
  <c i="5" r="J30"/>
  <c i="1" r="AG99"/>
  <c r="AN99"/>
  <c i="5" r="F33"/>
  <c i="1" r="AZ99"/>
  <c r="BA96"/>
  <c r="AW96"/>
  <c i="6" r="J33"/>
  <c i="1" r="AV100"/>
  <c r="AT100"/>
  <c i="2" r="J33"/>
  <c i="1" r="AV95"/>
  <c r="AT95"/>
  <c i="3" r="J33"/>
  <c i="1" r="AV97"/>
  <c r="AT97"/>
  <c i="6" r="F33"/>
  <c i="1" r="AZ100"/>
  <c i="3" l="1" r="BK124"/>
  <c r="J124"/>
  <c r="J96"/>
  <c i="5" r="J39"/>
  <c r="J96"/>
  <c i="4" r="BK125"/>
  <c r="J125"/>
  <c r="J98"/>
  <c i="6" r="BK122"/>
  <c r="J122"/>
  <c r="J96"/>
  <c i="1" r="BC94"/>
  <c r="AY94"/>
  <c r="BD94"/>
  <c r="W33"/>
  <c r="BA94"/>
  <c r="AW94"/>
  <c r="AK30"/>
  <c r="BB94"/>
  <c r="W31"/>
  <c r="AZ96"/>
  <c r="AV96"/>
  <c r="AT96"/>
  <c r="AU96"/>
  <c r="AU94"/>
  <c i="2" r="J30"/>
  <c i="1" r="AG95"/>
  <c r="AN95"/>
  <c i="2" l="1" r="J39"/>
  <c i="1" r="AZ94"/>
  <c r="AV94"/>
  <c r="AK29"/>
  <c r="AX94"/>
  <c i="3" r="J30"/>
  <c i="1" r="AG97"/>
  <c r="AN97"/>
  <c r="W30"/>
  <c r="W32"/>
  <c i="4" r="J32"/>
  <c i="1" r="AG98"/>
  <c r="AN98"/>
  <c i="6" r="J30"/>
  <c i="1" r="AG100"/>
  <c r="AN100"/>
  <c i="4" l="1" r="J41"/>
  <c i="6" r="J39"/>
  <c i="3" r="J39"/>
  <c i="1" r="W29"/>
  <c r="AG96"/>
  <c r="AN96"/>
  <c r="AT94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<sst xmlns="http://schemas.openxmlformats.org/spreadsheetml/2006/main">
  <si>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</si>
  <si>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</si>
  <si>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</si>
  <si>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</si>
  <si>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</si>
  <si>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{5046162f-bfe9-4e50-b41f-94278000f7cc}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</si>
  <si>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</si>
  <si>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</si>
  <si>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</si>
  <si>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</si>
  <si>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</si>
  <si>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</si>
  <si>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</si>
  <si>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</si>
  <si>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20084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</si>
  <si>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</si>
  <si>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</si>
  <si>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Napojení měnírny Stadion MR1</t>
  </si>
  <si>
    <t>KSO:</t>
  </si>
  <si>
    <t>CC-CZ:</t>
  </si>
  <si>
    <t>Místo:</t>
  </si>
  <si>
    <t xml:space="preserve">Pardubice </t>
  </si>
  <si>
    <t>Datum:</t>
  </si>
  <si>
    <t>16. 10. 2020</t>
  </si>
  <si>
    <t>Zadavatel:</t>
  </si>
  <si>
    <t>IČ:</t>
  </si>
  <si>
    <t>Dopravní podnik města Pardubic</t>
  </si>
  <si>
    <t>DIČ:</t>
  </si>
  <si>
    <t>Uchazeč:</t>
  </si>
  <si>
    <t>Vyplň údaj</t>
  </si>
  <si>
    <t>Projektant:</t>
  </si>
  <si>
    <t>25292161</t>
  </si>
  <si>
    <t>PRODIN a.s., K Vápence 2745, 530 02 Pardubice</t>
  </si>
  <si>
    <t>CZ 25292161</t>
  </si>
  <si>
    <t>True</t>
  </si>
  <si>
    <t>Zpracovatel:</t>
  </si>
  <si>
    <t>Ing. Michal Hornýš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</si>
  <si>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</si>
  <si>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</si>
  <si>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</si>
  <si>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</si>
  <si>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</si>
  <si>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</si>
  <si>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</si>
  <si>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</si>
  <si>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</si>
  <si>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</si>
  <si>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</si>
  <si>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</si>
  <si>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</si>
  <si>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</si>
  <si>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</si>
  <si>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</si>
  <si>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</si>
  <si>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</si>
  <si>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</si>
  <si>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</si>
  <si>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</si>
  <si>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</si>
  <si>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</si>
  <si>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</si>
  <si>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</si>
  <si>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</si>
  <si>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</si>
  <si>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</si>
  <si>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</si>
  <si>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</si>
  <si>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</si>
  <si>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</si>
  <si>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</si>
  <si>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</si>
  <si>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</si>
  <si>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</si>
  <si>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</si>
  <si>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</si>
  <si>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</si>
  <si>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</si>
  <si>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</si>
  <si>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</si>
  <si>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</si>
  <si>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</si>
  <si>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</si>
  <si>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</si>
  <si>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</si>
  <si>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Vedlejší a rozpočtové náklady </t>
  </si>
  <si>
    <t>STA</t>
  </si>
  <si>
    <t>1</t>
  </si>
  <si>
    <t>{145894f3-a474-4195-b742-13f8655069f7}</t>
  </si>
  <si>
    <t>2</t>
  </si>
  <si>
    <t>A999</t>
  </si>
  <si>
    <t>Kontejnerový objekt měnírny</t>
  </si>
  <si>
    <t>{383ec11a-ae92-4612-9905-9681e69d7b2c}</t>
  </si>
  <si>
    <t>Soupis</t>
  </si>
  <si>
    <t>###NOINSERT###</t>
  </si>
  <si>
    <t>Základy</t>
  </si>
  <si>
    <t>{620365a9-9ced-486f-a815-337bdb7a1bc1}</t>
  </si>
  <si>
    <t>SO 099</t>
  </si>
  <si>
    <t>Napájecí vedení</t>
  </si>
  <si>
    <t>{db7cce26-4c5d-425c-bfd4-229939b77a6d}</t>
  </si>
  <si>
    <t>SO 998</t>
  </si>
  <si>
    <t>Demolice stávají...</t>
  </si>
  <si>
    <t>{baf8c7df-f830-4f04-aba4-c993932042d6}</t>
  </si>
  <si>
    <t>KRYCÍ LIST SOUPISU PRACÍ</t>
  </si>
  <si>
    <t>Objekt:</t>
  </si>
  <si>
    <t xml:space="preserve">SO 001 - Vedlejší a rozpočtové náklady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</si>
  <si>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</si>
  <si>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</si>
  <si>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</si>
  <si>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</si>
  <si>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</si>
  <si>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</si>
  <si>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</si>
  <si>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</si>
  <si>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</si>
  <si>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</si>
  <si>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</si>
  <si>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</si>
  <si>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</si>
  <si>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</si>
  <si>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</si>
  <si>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</si>
  <si>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</si>
  <si>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</si>
  <si>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</si>
  <si>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</si>
  <si>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</si>
  <si>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</si>
  <si>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</si>
  <si>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</si>
  <si>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011114002</t>
  </si>
  <si>
    <t xml:space="preserve">Fotodokumentace výsavby  2x na CD</t>
  </si>
  <si>
    <t xml:space="preserve">soubor </t>
  </si>
  <si>
    <t>1024</t>
  </si>
  <si>
    <t>1066840289</t>
  </si>
  <si>
    <t>012103006</t>
  </si>
  <si>
    <t>Geodetické práce před výstavbou - vytyčení stavby</t>
  </si>
  <si>
    <t>soubor</t>
  </si>
  <si>
    <t>1052327629</t>
  </si>
  <si>
    <t>3</t>
  </si>
  <si>
    <t>013254007</t>
  </si>
  <si>
    <t>Dokumentace skutečného provedení stavby</t>
  </si>
  <si>
    <t>1002477817</t>
  </si>
  <si>
    <t>4</t>
  </si>
  <si>
    <t>013254001</t>
  </si>
  <si>
    <t>Realizační dokumentace stavby</t>
  </si>
  <si>
    <t>-784905889</t>
  </si>
  <si>
    <t>032103001</t>
  </si>
  <si>
    <t xml:space="preserve">Zařízení staveniště </t>
  </si>
  <si>
    <t>-350296230</t>
  </si>
  <si>
    <t>6</t>
  </si>
  <si>
    <t>034103001</t>
  </si>
  <si>
    <t>Oplocení stavebních míst a jam</t>
  </si>
  <si>
    <t>1810678351</t>
  </si>
  <si>
    <t>7</t>
  </si>
  <si>
    <t>034303001</t>
  </si>
  <si>
    <t xml:space="preserve">Dopravní opatření pro regulaci a omezení  dopravy během výstavby </t>
  </si>
  <si>
    <t>kpl</t>
  </si>
  <si>
    <t>129648274</t>
  </si>
  <si>
    <t>8</t>
  </si>
  <si>
    <t>034503001</t>
  </si>
  <si>
    <t>Informační tabule stavby</t>
  </si>
  <si>
    <t>kus</t>
  </si>
  <si>
    <t>1059437005</t>
  </si>
  <si>
    <t>A999 - Kontejnerový objekt měnírny</t>
  </si>
  <si>
    <t xml:space="preserve"> </t>
  </si>
  <si>
    <t>PSV - Práce a dodávky PSV</t>
  </si>
  <si>
    <t>M - Práce a dodávky M</t>
  </si>
  <si>
    <t xml:space="preserve">    741 - Elektroinstalace - silnoproud</t>
  </si>
  <si>
    <t xml:space="preserve">    N01 - Dodávky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</si>
  <si>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</si>
  <si>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</si>
  <si>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</si>
  <si>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PSV</t>
  </si>
  <si>
    <t>Práce a dodávky PSV</t>
  </si>
  <si>
    <t>Dovoz a instalace kontejneru</t>
  </si>
  <si>
    <t>sada</t>
  </si>
  <si>
    <t>16</t>
  </si>
  <si>
    <t>215829335</t>
  </si>
  <si>
    <t>M</t>
  </si>
  <si>
    <t>Kontejner</t>
  </si>
  <si>
    <t>32</t>
  </si>
  <si>
    <t>-904331035</t>
  </si>
  <si>
    <t>Práce a dodávky M</t>
  </si>
  <si>
    <t>741</t>
  </si>
  <si>
    <t>Elektroinstalace - silnoproud</t>
  </si>
  <si>
    <t>741000011R</t>
  </si>
  <si>
    <t>Montáž práce - komplet</t>
  </si>
  <si>
    <t>64</t>
  </si>
  <si>
    <t>1497994852</t>
  </si>
  <si>
    <t>N01</t>
  </si>
  <si>
    <t>Dodávky</t>
  </si>
  <si>
    <t>357000051R</t>
  </si>
  <si>
    <t xml:space="preserve">Diodový šestpulsní usměrňovač skříňového provedení pro zástavbu do řady napáječových skříní včetně odpojitelného připojení k hlavním přípojnicím podle položky technicko-obchodní specifikace </t>
  </si>
  <si>
    <t>256</t>
  </si>
  <si>
    <t>820461471</t>
  </si>
  <si>
    <t>357000052R</t>
  </si>
  <si>
    <t>Kombinované vývodní pole trolejbusové ve výklopném provedení podle položky N61-N64 technicko-obchodní specifikace</t>
  </si>
  <si>
    <t>1583805303</t>
  </si>
  <si>
    <t>357000055R</t>
  </si>
  <si>
    <t xml:space="preserve">Skříň řídícího systému, zemní ochrany, dálkového ovládání a zdroje 24VDC DMX  </t>
  </si>
  <si>
    <t>-1829110560</t>
  </si>
  <si>
    <t>357000056R</t>
  </si>
  <si>
    <t>Rozváděč vlastní spotřeby 400V AC RVS1</t>
  </si>
  <si>
    <t>-1776715723</t>
  </si>
  <si>
    <t>357000058R</t>
  </si>
  <si>
    <t xml:space="preserve">Rozváděč transformátoru vlastní spotřeby TVS 520/400V, 16kVA   </t>
  </si>
  <si>
    <t>1454603592</t>
  </si>
  <si>
    <t>9</t>
  </si>
  <si>
    <t>357000061R</t>
  </si>
  <si>
    <t xml:space="preserve">Dálkové ovládání   </t>
  </si>
  <si>
    <t>-1639413110</t>
  </si>
  <si>
    <t>10</t>
  </si>
  <si>
    <t>357000062R</t>
  </si>
  <si>
    <t>Skříň obchodního měření ME1</t>
  </si>
  <si>
    <t>-1019666327</t>
  </si>
  <si>
    <t>11</t>
  </si>
  <si>
    <t>357000162R</t>
  </si>
  <si>
    <t>Skříň obchodního měření ME2</t>
  </si>
  <si>
    <t>-1924448479</t>
  </si>
  <si>
    <t>12</t>
  </si>
  <si>
    <t>357000063R</t>
  </si>
  <si>
    <t xml:space="preserve">Rozváděč 35kV, označený R35 - komplet   </t>
  </si>
  <si>
    <t>-1512930416</t>
  </si>
  <si>
    <t>13</t>
  </si>
  <si>
    <t>357000064R</t>
  </si>
  <si>
    <t xml:space="preserve">Odfuk pro vn rozváděč 35kV   </t>
  </si>
  <si>
    <t>-939048462</t>
  </si>
  <si>
    <t>14</t>
  </si>
  <si>
    <t>357000065R</t>
  </si>
  <si>
    <t xml:space="preserve">Trakční transformátor, 35/0,52kV, 1100kVA   </t>
  </si>
  <si>
    <t>542446815</t>
  </si>
  <si>
    <t>357000066R</t>
  </si>
  <si>
    <t xml:space="preserve">Kabely 35kV - komplet   </t>
  </si>
  <si>
    <t>-1859193373</t>
  </si>
  <si>
    <t>357000067R</t>
  </si>
  <si>
    <t xml:space="preserve">Kabelové soubory 35kV - komplet   </t>
  </si>
  <si>
    <t>-548022756</t>
  </si>
  <si>
    <t>17</t>
  </si>
  <si>
    <t>357000068R</t>
  </si>
  <si>
    <t xml:space="preserve">Uzemnění kabelů ČEZ - komplet   </t>
  </si>
  <si>
    <t>1824639411</t>
  </si>
  <si>
    <t>18</t>
  </si>
  <si>
    <t>357000070R</t>
  </si>
  <si>
    <t xml:space="preserve">Kabely ovládací - komplet   </t>
  </si>
  <si>
    <t>-1120982467</t>
  </si>
  <si>
    <t>19</t>
  </si>
  <si>
    <t>357000071R</t>
  </si>
  <si>
    <t xml:space="preserve">Kabelové trasy - komplet   </t>
  </si>
  <si>
    <t>1367405227</t>
  </si>
  <si>
    <t>20</t>
  </si>
  <si>
    <t>357000074R</t>
  </si>
  <si>
    <t xml:space="preserve">Stavební elektroinstalace   </t>
  </si>
  <si>
    <t>1789372074</t>
  </si>
  <si>
    <t>357000075R</t>
  </si>
  <si>
    <t xml:space="preserve">Uzemnění   </t>
  </si>
  <si>
    <t>663159936</t>
  </si>
  <si>
    <t>22</t>
  </si>
  <si>
    <t>357000076R</t>
  </si>
  <si>
    <t xml:space="preserve">Hromosvod     </t>
  </si>
  <si>
    <t>1524513693</t>
  </si>
  <si>
    <t>23</t>
  </si>
  <si>
    <t>357R</t>
  </si>
  <si>
    <t>EPS</t>
  </si>
  <si>
    <t>-966926851</t>
  </si>
  <si>
    <t>VRN1</t>
  </si>
  <si>
    <t>Průzkumné, geodetické a projektové práce</t>
  </si>
  <si>
    <t>24</t>
  </si>
  <si>
    <t>011503000</t>
  </si>
  <si>
    <t>Zaměření</t>
  </si>
  <si>
    <t>-1217485510</t>
  </si>
  <si>
    <t>VRN3</t>
  </si>
  <si>
    <t>Zařízení staveniště</t>
  </si>
  <si>
    <t>25</t>
  </si>
  <si>
    <t>031203000</t>
  </si>
  <si>
    <t>Terénní úpravy</t>
  </si>
  <si>
    <t>-1894321907</t>
  </si>
  <si>
    <t>VV</t>
  </si>
  <si>
    <t>"dosyp"1</t>
  </si>
  <si>
    <t>26</t>
  </si>
  <si>
    <t>034002000</t>
  </si>
  <si>
    <t>Zabezpečení staveniště</t>
  </si>
  <si>
    <t>-2035682727</t>
  </si>
  <si>
    <t>27</t>
  </si>
  <si>
    <t>034103000</t>
  </si>
  <si>
    <t>-885047091</t>
  </si>
  <si>
    <t>VRN9</t>
  </si>
  <si>
    <t>Ostatní náklady</t>
  </si>
  <si>
    <t>28</t>
  </si>
  <si>
    <t>091003001R</t>
  </si>
  <si>
    <t>Energetický výpočet</t>
  </si>
  <si>
    <t>219802339</t>
  </si>
  <si>
    <t>29</t>
  </si>
  <si>
    <t>091003002R</t>
  </si>
  <si>
    <t>Zkoušky, měření, revize, průkaz způsobilosti</t>
  </si>
  <si>
    <t>-1018632161</t>
  </si>
  <si>
    <t>30</t>
  </si>
  <si>
    <t>091003003R</t>
  </si>
  <si>
    <t>Dokumentace (výrobní, DSPS)</t>
  </si>
  <si>
    <t>257477629</t>
  </si>
  <si>
    <t>31</t>
  </si>
  <si>
    <t>091003004R</t>
  </si>
  <si>
    <t>Zkušební provoz</t>
  </si>
  <si>
    <t>495130901</t>
  </si>
  <si>
    <t>Pol2</t>
  </si>
  <si>
    <t>Dopravné a manipulace na místě</t>
  </si>
  <si>
    <t>-2016270859</t>
  </si>
  <si>
    <t>33</t>
  </si>
  <si>
    <t>091003011R</t>
  </si>
  <si>
    <t>OOPP</t>
  </si>
  <si>
    <t>-811514286</t>
  </si>
  <si>
    <t>Soupis:</t>
  </si>
  <si>
    <t>1 - Základy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</si>
  <si>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</si>
  <si>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</si>
  <si>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</si>
  <si>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</si>
  <si>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998 - Přesun hmot</t>
  </si>
  <si>
    <t>HSV</t>
  </si>
  <si>
    <t>Práce a dodávky HSV</t>
  </si>
  <si>
    <t>Zemní práce</t>
  </si>
  <si>
    <t>122151101</t>
  </si>
  <si>
    <t>Odkopávky a prokopávky nezapažené v hornině třídy těžitelnosti I, skupiny 1 a 2 objem do 20 m3 strojně</t>
  </si>
  <si>
    <t>m3</t>
  </si>
  <si>
    <t>CS ÚRS 2020 01</t>
  </si>
  <si>
    <t>-1248031353</t>
  </si>
  <si>
    <t>0,2*34</t>
  </si>
  <si>
    <t>132254101</t>
  </si>
  <si>
    <t>Hloubení rýh zapažených š do 800 mm v hornině třídy těžitelnosti I, skupiny 3 objem do 20 m3 strojně</t>
  </si>
  <si>
    <t>277179768</t>
  </si>
  <si>
    <t>2*6*0,4*0,8+3*4,8*0,4*0,8</t>
  </si>
  <si>
    <t>162751117</t>
  </si>
  <si>
    <t>Vodorovné přemístění do 10000 m výkopku/sypaniny z horniny třídy těžitelnosti I, skupiny 1 až 3</t>
  </si>
  <si>
    <t>-1229331962</t>
  </si>
  <si>
    <t>"odkopávky"6,8+8,448</t>
  </si>
  <si>
    <t>"ohumusování"-60*0,15</t>
  </si>
  <si>
    <t>Součet</t>
  </si>
  <si>
    <t>171201221</t>
  </si>
  <si>
    <t>Poplatek za uložení na skládce (skládkovné) zeminy a kamení kód odpadu 17 05 04</t>
  </si>
  <si>
    <t>t</t>
  </si>
  <si>
    <t>1419728137</t>
  </si>
  <si>
    <t>6,248*1,8</t>
  </si>
  <si>
    <t>171251201</t>
  </si>
  <si>
    <t>Uložení sypaniny na skládky nebo meziskládky</t>
  </si>
  <si>
    <t>221414553</t>
  </si>
  <si>
    <t>181311103</t>
  </si>
  <si>
    <t>Rozprostření ornice tl vrstvy do 200 mm v rovině nebo ve svahu do 1:5 ručně</t>
  </si>
  <si>
    <t>m2</t>
  </si>
  <si>
    <t>2056406624</t>
  </si>
  <si>
    <t>"tl. 150 mm"60</t>
  </si>
  <si>
    <t>181411131</t>
  </si>
  <si>
    <t>Založení parkového trávníku výsevem plochy do 1000 m2 v rovině a ve svahu do 1:5</t>
  </si>
  <si>
    <t>539259158</t>
  </si>
  <si>
    <t>00572410</t>
  </si>
  <si>
    <t>osivo směs travní parková</t>
  </si>
  <si>
    <t>kg</t>
  </si>
  <si>
    <t>998530006</t>
  </si>
  <si>
    <t>60*0,035 "Přepočtené koeficientem množství</t>
  </si>
  <si>
    <t>181951111</t>
  </si>
  <si>
    <t>Úprava pláně v hornině třídy těžitelnosti I, skupiny 1 až 3 bez zhutnění</t>
  </si>
  <si>
    <t>687834456</t>
  </si>
  <si>
    <t>181951112</t>
  </si>
  <si>
    <t>Úprava pláně v hornině třídy těžitelnosti I, skupiny 1 až 3 se zhutněním</t>
  </si>
  <si>
    <t>1251251891</t>
  </si>
  <si>
    <t>183403153</t>
  </si>
  <si>
    <t>Obdělání půdy hrabáním v rovině a svahu do 1:5</t>
  </si>
  <si>
    <t>-933604525</t>
  </si>
  <si>
    <t>Zakládání</t>
  </si>
  <si>
    <t>274321411</t>
  </si>
  <si>
    <t>Základové pasy ze ŽB bez zvýšených nároků na prostředí tř. C 20/25</t>
  </si>
  <si>
    <t>144599352</t>
  </si>
  <si>
    <t>274351121</t>
  </si>
  <si>
    <t>Zřízení bednění základových pasů rovného</t>
  </si>
  <si>
    <t>905869189</t>
  </si>
  <si>
    <t>2*(2*6*0,2+3*4,8*0,2)</t>
  </si>
  <si>
    <t>274351122</t>
  </si>
  <si>
    <t>Odstranění bednění základových pasů rovného</t>
  </si>
  <si>
    <t>-1304868138</t>
  </si>
  <si>
    <t>275361821</t>
  </si>
  <si>
    <t>Výztuž základových patek betonářskou ocelí 10 505 (R)</t>
  </si>
  <si>
    <t>522096854</t>
  </si>
  <si>
    <t>Komunikace pozemní</t>
  </si>
  <si>
    <t>564861111</t>
  </si>
  <si>
    <t>Podklad ze štěrkodrtě ŠD tl 200 mm</t>
  </si>
  <si>
    <t>1463043064</t>
  </si>
  <si>
    <t>998</t>
  </si>
  <si>
    <t>Přesun hmot</t>
  </si>
  <si>
    <t>998011001</t>
  </si>
  <si>
    <t>Přesun hmot pro budovy zděné v do 6 m</t>
  </si>
  <si>
    <t>-1692231424</t>
  </si>
  <si>
    <t>SO 099 - Napájecí vedení</t>
  </si>
  <si>
    <t>HSV - HSV</t>
  </si>
  <si>
    <t xml:space="preserve">    099 - Napájecí vedení</t>
  </si>
  <si>
    <t>099</t>
  </si>
  <si>
    <t>099.1</t>
  </si>
  <si>
    <t>1759380295</t>
  </si>
  <si>
    <t>SO 998 - Demolice stávají...</t>
  </si>
  <si>
    <t xml:space="preserve">    9 -  Ostatní konstrukce a práce, bourání</t>
  </si>
  <si>
    <t xml:space="preserve">    997 - Přesun sutě</t>
  </si>
  <si>
    <t>HZS - Hodinové zúčtovací sazby</t>
  </si>
  <si>
    <t>132112111</t>
  </si>
  <si>
    <t>Hloubení rýh š do 800 mm v soudržných horninách třídy těžitelnosti I, skupiny 1 a 2 ručně</t>
  </si>
  <si>
    <t>1025463174</t>
  </si>
  <si>
    <t>"D.2.02 - Půdorys 1.NP"</t>
  </si>
  <si>
    <t>"D.2.04 - Řez A-A"</t>
  </si>
  <si>
    <t>"kolem základů 1stranně pro odbourání"</t>
  </si>
  <si>
    <t>0,5*(aa*2+bb+0,6*2)*0,6</t>
  </si>
  <si>
    <t>7,386</t>
  </si>
  <si>
    <t>132212111</t>
  </si>
  <si>
    <t>Hloubení rýh š do 800 mm v soudržných horninách třídy těžitelnosti I, skupiny 3 ručně</t>
  </si>
  <si>
    <t>-1045873014</t>
  </si>
  <si>
    <t>174101101</t>
  </si>
  <si>
    <t>Zásyp sypaninou z jakékoliv horniny s uložením výkopku ve vrstvách se zhutněním jam, šachet, rýh nebo kolem objektů v těchto vykopávkách</t>
  </si>
  <si>
    <t>592059454</t>
  </si>
  <si>
    <t>1111010.1</t>
  </si>
  <si>
    <t>nákup a dovoz zeminy vhodné pro zásypy</t>
  </si>
  <si>
    <t>-171873008</t>
  </si>
  <si>
    <t>291111114</t>
  </si>
  <si>
    <t>Podklad pro zpevněné plochy s rozprostřením a s hutněním z betonového recyklátu</t>
  </si>
  <si>
    <t>1513169785</t>
  </si>
  <si>
    <t xml:space="preserve"> Ostatní konstrukce a práce, bourání</t>
  </si>
  <si>
    <t>981011312</t>
  </si>
  <si>
    <t>Demolice budov postupným rozebíráním z cihel, kamene, smíšeného nebo hrázděného zdiva, tvárnic na maltu vápennou nebo vápenocementovou s podílem konstrukcí přes 10 do 15 %</t>
  </si>
  <si>
    <t>-1111909624</t>
  </si>
  <si>
    <t>981332111</t>
  </si>
  <si>
    <t>Demolice ocelových konstrukcí hal, sil, technologických zařízení apod. jakýmkoliv způsobem</t>
  </si>
  <si>
    <t>456990314</t>
  </si>
  <si>
    <t>981511114</t>
  </si>
  <si>
    <t>Demolice konstrukcí objektů postupným rozebíráním konstrukcí ze železobetonu</t>
  </si>
  <si>
    <t>1171345730</t>
  </si>
  <si>
    <t>981511116</t>
  </si>
  <si>
    <t>Demolice konstrukcí objektů postupným rozebíráním konstrukcí z betonu prostého</t>
  </si>
  <si>
    <t>1337682333</t>
  </si>
  <si>
    <t>997</t>
  </si>
  <si>
    <t>Přesun sutě</t>
  </si>
  <si>
    <t>997006511</t>
  </si>
  <si>
    <t>Vodorovná doprava suti na skládku s naložením na dopravní prostředek a složením do 100 m</t>
  </si>
  <si>
    <t>269663321</t>
  </si>
  <si>
    <t>997006512</t>
  </si>
  <si>
    <t>Vodorovná doprava suti na skládku s naložením na dopravní prostředek a složením přes 100 m do 1 km</t>
  </si>
  <si>
    <t>-2145660451</t>
  </si>
  <si>
    <t>997006519</t>
  </si>
  <si>
    <t>Vodorovná doprava suti na skládku s naložením na dopravní prostředek a složením Příplatek k ceně za každý další i započatý 1 km</t>
  </si>
  <si>
    <t>-1089717897</t>
  </si>
  <si>
    <t>73,279*9 "Přepočtené koeficientem množství</t>
  </si>
  <si>
    <t>997006551</t>
  </si>
  <si>
    <t>Hrubé urovnání suti na skládce bez zhutnění</t>
  </si>
  <si>
    <t>-32607131</t>
  </si>
  <si>
    <t>73,279*0,7 "Přepočtené koeficientem množství</t>
  </si>
  <si>
    <t>997013601</t>
  </si>
  <si>
    <t>Poplatek za uložení na skládce (skládkovné) stavebního odpadu betonového kód odpadu 17 01 01</t>
  </si>
  <si>
    <t>1088876201</t>
  </si>
  <si>
    <t>997013602</t>
  </si>
  <si>
    <t>Poplatek za uložení na skládce (skládkovné) stavebního odpadu železobetonového kód odpadu 17 01 01</t>
  </si>
  <si>
    <t>776921387</t>
  </si>
  <si>
    <t>997013603</t>
  </si>
  <si>
    <t>Poplatek za uložení na skládce (skládkovné) stavebního odpadu cihelného kód odpadu 17 01 02</t>
  </si>
  <si>
    <t>-967475282</t>
  </si>
  <si>
    <t>HZS</t>
  </si>
  <si>
    <t>Hodinové zúčtovací sazby</t>
  </si>
  <si>
    <t>HZS1291</t>
  </si>
  <si>
    <t>Hodinové zúčtovací sazby profesí HSV zemní a pomocné práce pomocný stavební dělník</t>
  </si>
  <si>
    <t>hod</t>
  </si>
  <si>
    <t>262144</t>
  </si>
  <si>
    <t>-572031518</t>
  </si>
  <si>
    <t>"přemístění skříně s propanbutanovými lahvemi mimo obvod staveniště"</t>
  </si>
  <si>
    <t>25,0</t>
  </si>
  <si>
    <t>HZS1292</t>
  </si>
  <si>
    <t>Hodinové zúčtovací sazby profesí HSV zemní a pomocné práce stavební dělník</t>
  </si>
  <si>
    <t>-409858101</t>
  </si>
  <si>
    <t>"stavební práce a konstrukce nutné k řádnému dokončení díla"</t>
  </si>
  <si>
    <t>"odborný odhad"</t>
  </si>
  <si>
    <t>20,0</t>
  </si>
  <si>
    <t>HZS2222</t>
  </si>
  <si>
    <t>Hodinové zúčtovací sazby profesí PSV provádění stavebních instalací elektrikář odborný</t>
  </si>
  <si>
    <t>2048415831</t>
  </si>
  <si>
    <t>"odpojení elektro přípojky"</t>
  </si>
  <si>
    <t>6,0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</si>
</sst>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20084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Napojení měnírny Stadion MR1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Pardubice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Dopravní podnik města Pardubic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PRODIN a.s., K Vápence 2745, 530 02 Pardubice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Michal Hornýš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ROUND(AG95+AG96+AG99+AG100,2)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ROUND(AS95+AS96+AS99+AS100,2)</f>
        <v>0</v>
      </c>
      <c r="AT94" s="114">
        <f>ROUND(SUM(AV94:AW94),2)</f>
        <v>0</v>
      </c>
      <c r="AU94" s="115">
        <f>ROUND(AU95+AU96+AU99+AU100,5)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ROUND(AZ95+AZ96+AZ99+AZ100,2)</f>
        <v>0</v>
      </c>
      <c r="BA94" s="114">
        <f>ROUND(BA95+BA96+BA99+BA100,2)</f>
        <v>0</v>
      </c>
      <c r="BB94" s="114">
        <f>ROUND(BB95+BB96+BB99+BB100,2)</f>
        <v>0</v>
      </c>
      <c r="BC94" s="114">
        <f>ROUND(BC95+BC96+BC99+BC100,2)</f>
        <v>0</v>
      </c>
      <c r="BD94" s="116">
        <f>ROUND(BD95+BD96+BD99+BD100,2)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001 - Vedlejší a rozpo...'!J30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001 - Vedlejší a rozpo...'!P117</f>
        <v>0</v>
      </c>
      <c r="AV95" s="128">
        <f>'SO 001 - Vedlejší a rozpo...'!J33</f>
        <v>0</v>
      </c>
      <c r="AW95" s="128">
        <f>'SO 001 - Vedlejší a rozpo...'!J34</f>
        <v>0</v>
      </c>
      <c r="AX95" s="128">
        <f>'SO 001 - Vedlejší a rozpo...'!J35</f>
        <v>0</v>
      </c>
      <c r="AY95" s="128">
        <f>'SO 001 - Vedlejší a rozpo...'!J36</f>
        <v>0</v>
      </c>
      <c r="AZ95" s="128">
        <f>'SO 001 - Vedlejší a rozpo...'!F33</f>
        <v>0</v>
      </c>
      <c r="BA95" s="128">
        <f>'SO 001 - Vedlejší a rozpo...'!F34</f>
        <v>0</v>
      </c>
      <c r="BB95" s="128">
        <f>'SO 001 - Vedlejší a rozpo...'!F35</f>
        <v>0</v>
      </c>
      <c r="BC95" s="128">
        <f>'SO 001 - Vedlejší a rozpo...'!F36</f>
        <v>0</v>
      </c>
      <c r="BD95" s="130">
        <f>'SO 001 - Vedlejší a rozpo...'!F37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7"/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ROUND(SUM(AG97:AG98),2)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f>ROUND(SUM(AS97:AS98),2)</f>
        <v>0</v>
      </c>
      <c r="AT96" s="128">
        <f>ROUND(SUM(AV96:AW96),2)</f>
        <v>0</v>
      </c>
      <c r="AU96" s="129">
        <f>ROUND(SUM(AU97:AU98),5)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ROUND(SUM(AZ97:AZ98),2)</f>
        <v>0</v>
      </c>
      <c r="BA96" s="128">
        <f>ROUND(SUM(BA97:BA98),2)</f>
        <v>0</v>
      </c>
      <c r="BB96" s="128">
        <f>ROUND(SUM(BB97:BB98),2)</f>
        <v>0</v>
      </c>
      <c r="BC96" s="128">
        <f>ROUND(SUM(BC97:BC98),2)</f>
        <v>0</v>
      </c>
      <c r="BD96" s="130">
        <f>ROUND(SUM(BD97:BD98),2)</f>
        <v>0</v>
      </c>
      <c r="BE96" s="7"/>
      <c r="BS96" s="131" t="s">
        <v>77</v>
      </c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4" customFormat="1" ht="16.5" customHeight="1">
      <c r="A97" s="119" t="s">
        <v>82</v>
      </c>
      <c r="B97" s="70"/>
      <c r="C97" s="133"/>
      <c r="D97" s="133"/>
      <c r="E97" s="134" t="s">
        <v>89</v>
      </c>
      <c r="F97" s="134"/>
      <c r="G97" s="134"/>
      <c r="H97" s="134"/>
      <c r="I97" s="134"/>
      <c r="J97" s="133"/>
      <c r="K97" s="134" t="s">
        <v>90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'A999 - Kontejnerový objek...'!J30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92</v>
      </c>
      <c r="AR97" s="72"/>
      <c r="AS97" s="137">
        <v>0</v>
      </c>
      <c r="AT97" s="138">
        <f>ROUND(SUM(AV97:AW97),2)</f>
        <v>0</v>
      </c>
      <c r="AU97" s="139">
        <f>'A999 - Kontejnerový objek...'!P124</f>
        <v>0</v>
      </c>
      <c r="AV97" s="138">
        <f>'A999 - Kontejnerový objek...'!J33</f>
        <v>0</v>
      </c>
      <c r="AW97" s="138">
        <f>'A999 - Kontejnerový objek...'!J34</f>
        <v>0</v>
      </c>
      <c r="AX97" s="138">
        <f>'A999 - Kontejnerový objek...'!J35</f>
        <v>0</v>
      </c>
      <c r="AY97" s="138">
        <f>'A999 - Kontejnerový objek...'!J36</f>
        <v>0</v>
      </c>
      <c r="AZ97" s="138">
        <f>'A999 - Kontejnerový objek...'!F33</f>
        <v>0</v>
      </c>
      <c r="BA97" s="138">
        <f>'A999 - Kontejnerový objek...'!F34</f>
        <v>0</v>
      </c>
      <c r="BB97" s="138">
        <f>'A999 - Kontejnerový objek...'!F35</f>
        <v>0</v>
      </c>
      <c r="BC97" s="138">
        <f>'A999 - Kontejnerový objek...'!F36</f>
        <v>0</v>
      </c>
      <c r="BD97" s="140">
        <f>'A999 - Kontejnerový objek...'!F37</f>
        <v>0</v>
      </c>
      <c r="BE97" s="4"/>
      <c r="BT97" s="141" t="s">
        <v>88</v>
      </c>
      <c r="BU97" s="141" t="s">
        <v>93</v>
      </c>
      <c r="BV97" s="141" t="s">
        <v>80</v>
      </c>
      <c r="BW97" s="141" t="s">
        <v>91</v>
      </c>
      <c r="BX97" s="141" t="s">
        <v>5</v>
      </c>
      <c r="CL97" s="141" t="s">
        <v>1</v>
      </c>
      <c r="CM97" s="141" t="s">
        <v>88</v>
      </c>
    </row>
    <row r="98" s="4" customFormat="1" ht="16.5" customHeight="1">
      <c r="A98" s="119" t="s">
        <v>82</v>
      </c>
      <c r="B98" s="70"/>
      <c r="C98" s="133"/>
      <c r="D98" s="133"/>
      <c r="E98" s="134" t="s">
        <v>86</v>
      </c>
      <c r="F98" s="134"/>
      <c r="G98" s="134"/>
      <c r="H98" s="134"/>
      <c r="I98" s="134"/>
      <c r="J98" s="133"/>
      <c r="K98" s="134" t="s">
        <v>94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'1 - Základy'!J32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92</v>
      </c>
      <c r="AR98" s="72"/>
      <c r="AS98" s="137">
        <v>0</v>
      </c>
      <c r="AT98" s="138">
        <f>ROUND(SUM(AV98:AW98),2)</f>
        <v>0</v>
      </c>
      <c r="AU98" s="139">
        <f>'1 - Základy'!P125</f>
        <v>0</v>
      </c>
      <c r="AV98" s="138">
        <f>'1 - Základy'!J35</f>
        <v>0</v>
      </c>
      <c r="AW98" s="138">
        <f>'1 - Základy'!J36</f>
        <v>0</v>
      </c>
      <c r="AX98" s="138">
        <f>'1 - Základy'!J37</f>
        <v>0</v>
      </c>
      <c r="AY98" s="138">
        <f>'1 - Základy'!J38</f>
        <v>0</v>
      </c>
      <c r="AZ98" s="138">
        <f>'1 - Základy'!F35</f>
        <v>0</v>
      </c>
      <c r="BA98" s="138">
        <f>'1 - Základy'!F36</f>
        <v>0</v>
      </c>
      <c r="BB98" s="138">
        <f>'1 - Základy'!F37</f>
        <v>0</v>
      </c>
      <c r="BC98" s="138">
        <f>'1 - Základy'!F38</f>
        <v>0</v>
      </c>
      <c r="BD98" s="140">
        <f>'1 - Základy'!F39</f>
        <v>0</v>
      </c>
      <c r="BE98" s="4"/>
      <c r="BT98" s="141" t="s">
        <v>88</v>
      </c>
      <c r="BV98" s="141" t="s">
        <v>80</v>
      </c>
      <c r="BW98" s="141" t="s">
        <v>95</v>
      </c>
      <c r="BX98" s="141" t="s">
        <v>91</v>
      </c>
      <c r="CL98" s="141" t="s">
        <v>1</v>
      </c>
    </row>
    <row r="99" s="7" customFormat="1" ht="16.5" customHeight="1">
      <c r="A99" s="119" t="s">
        <v>82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099 - Napájecí vedení'!J30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'SO 099 - Napájecí vedení'!P118</f>
        <v>0</v>
      </c>
      <c r="AV99" s="128">
        <f>'SO 099 - Napájecí vedení'!J33</f>
        <v>0</v>
      </c>
      <c r="AW99" s="128">
        <f>'SO 099 - Napájecí vedení'!J34</f>
        <v>0</v>
      </c>
      <c r="AX99" s="128">
        <f>'SO 099 - Napájecí vedení'!J35</f>
        <v>0</v>
      </c>
      <c r="AY99" s="128">
        <f>'SO 099 - Napájecí vedení'!J36</f>
        <v>0</v>
      </c>
      <c r="AZ99" s="128">
        <f>'SO 099 - Napájecí vedení'!F33</f>
        <v>0</v>
      </c>
      <c r="BA99" s="128">
        <f>'SO 099 - Napájecí vedení'!F34</f>
        <v>0</v>
      </c>
      <c r="BB99" s="128">
        <f>'SO 099 - Napájecí vedení'!F35</f>
        <v>0</v>
      </c>
      <c r="BC99" s="128">
        <f>'SO 099 - Napájecí vedení'!F36</f>
        <v>0</v>
      </c>
      <c r="BD99" s="130">
        <f>'SO 099 - Napájecí vedení'!F37</f>
        <v>0</v>
      </c>
      <c r="BE99" s="7"/>
      <c r="BT99" s="131" t="s">
        <v>86</v>
      </c>
      <c r="BV99" s="131" t="s">
        <v>80</v>
      </c>
      <c r="BW99" s="131" t="s">
        <v>98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998 - Demolice stávají...'!J30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42">
        <v>0</v>
      </c>
      <c r="AT100" s="143">
        <f>ROUND(SUM(AV100:AW100),2)</f>
        <v>0</v>
      </c>
      <c r="AU100" s="144">
        <f>'SO 998 - Demolice stávají...'!P122</f>
        <v>0</v>
      </c>
      <c r="AV100" s="143">
        <f>'SO 998 - Demolice stávají...'!J33</f>
        <v>0</v>
      </c>
      <c r="AW100" s="143">
        <f>'SO 998 - Demolice stávají...'!J34</f>
        <v>0</v>
      </c>
      <c r="AX100" s="143">
        <f>'SO 998 - Demolice stávají...'!J35</f>
        <v>0</v>
      </c>
      <c r="AY100" s="143">
        <f>'SO 998 - Demolice stávají...'!J36</f>
        <v>0</v>
      </c>
      <c r="AZ100" s="143">
        <f>'SO 998 - Demolice stávají...'!F33</f>
        <v>0</v>
      </c>
      <c r="BA100" s="143">
        <f>'SO 998 - Demolice stávají...'!F34</f>
        <v>0</v>
      </c>
      <c r="BB100" s="143">
        <f>'SO 998 - Demolice stávají...'!F35</f>
        <v>0</v>
      </c>
      <c r="BC100" s="143">
        <f>'SO 998 - Demolice stávají...'!F36</f>
        <v>0</v>
      </c>
      <c r="BD100" s="145">
        <f>'SO 998 - Demolice stávají...'!F37</f>
        <v>0</v>
      </c>
      <c r="BE100" s="7"/>
      <c r="BT100" s="131" t="s">
        <v>86</v>
      </c>
      <c r="BV100" s="131" t="s">
        <v>80</v>
      </c>
      <c r="BW100" s="131" t="s">
        <v>101</v>
      </c>
      <c r="BX100" s="131" t="s">
        <v>5</v>
      </c>
      <c r="CL100" s="131" t="s">
        <v>1</v>
      </c>
      <c r="CM100" s="131" t="s">
        <v>88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fkPv+f2VkukInNLcUzYaKVOmjtUdHxLfQwsqYpem2tePlvTLhraZleGUrxpSh2qJDCFZGy5dF9bwlQn2mlBcSw==" hashValue="POTSH/OXzPhDMFSGBMylhXY2wksZcVeeMAcrGgQroMsjr/W16ML9xLOdb6gjDD8iMZiHJSdKhd9VUw0NeVi+uQ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SO 001 - Vedlejší a rozpo...'!C2" display="/"/>
    <hyperlink ref="A97" location="'A999 - Kontejnerový objek...'!C2" display="/"/>
    <hyperlink ref="A98" location="'1 - Základy'!C2" display="/"/>
    <hyperlink ref="A99" location="'SO 099 - Napájecí vedení'!C2" display="/"/>
    <hyperlink ref="A100" location="'SO 998 - Demolice stávaj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Napojení měnírny Stadion MR1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32</v>
      </c>
      <c r="F21" s="38"/>
      <c r="G21" s="38"/>
      <c r="H21" s="38"/>
      <c r="I21" s="150" t="s">
        <v>27</v>
      </c>
      <c r="J21" s="141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ROUND((SUM(BE117:BE126)),  2)</f>
        <v>0</v>
      </c>
      <c r="G33" s="38"/>
      <c r="H33" s="38"/>
      <c r="I33" s="164">
        <v>0.20999999999999999</v>
      </c>
      <c r="J33" s="163">
        <f>ROUND(((SUM(BE117:BE126))*I33),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ROUND((SUM(BF117:BF126)),  2)</f>
        <v>0</v>
      </c>
      <c r="G34" s="38"/>
      <c r="H34" s="38"/>
      <c r="I34" s="164">
        <v>0.14999999999999999</v>
      </c>
      <c r="J34" s="163">
        <f>ROUND(((SUM(BF117:BF126))*I34),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ROUND((SUM(BG117:BG126)),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ROUND((SUM(BH117:BH126)),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ROUND((SUM(BI117:BI126)),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Napojení měnírny Stadion MR1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001 - Vedlejší a rozpočtové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Pardubice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Dopravní podnik města Pardubic</v>
      </c>
      <c r="G91" s="40"/>
      <c r="H91" s="40"/>
      <c r="I91" s="32" t="s">
        <v>30</v>
      </c>
      <c r="J91" s="36" t="str">
        <f>E21</f>
        <v>PRODIN a.s., K Vápence 2745,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Michal Hornýš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106</v>
      </c>
      <c r="D94" s="185"/>
      <c r="E94" s="185"/>
      <c r="F94" s="185"/>
      <c r="G94" s="185"/>
      <c r="H94" s="185"/>
      <c r="I94" s="185"/>
      <c r="J94" s="186" t="s">
        <v>107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108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88"/>
      <c r="C97" s="189"/>
      <c r="D97" s="190" t="s">
        <v>110</v>
      </c>
      <c r="E97" s="191"/>
      <c r="F97" s="191"/>
      <c r="G97" s="191"/>
      <c r="H97" s="191"/>
      <c r="I97" s="191"/>
      <c r="J97" s="192">
        <f>J118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111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3" t="str">
        <f>E7</f>
        <v>Napojení měnírny Stadion MR1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SO 001 - Vedlejší a rozpočtové náklady 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Pardubice </v>
      </c>
      <c r="G111" s="40"/>
      <c r="H111" s="40"/>
      <c r="I111" s="32" t="s">
        <v>22</v>
      </c>
      <c r="J111" s="79" t="str">
        <f>IF(J12="","",J12)</f>
        <v>16. 10. 2020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24</v>
      </c>
      <c r="D113" s="40"/>
      <c r="E113" s="40"/>
      <c r="F113" s="27" t="str">
        <f>E15</f>
        <v>Dopravní podnik města Pardubic</v>
      </c>
      <c r="G113" s="40"/>
      <c r="H113" s="40"/>
      <c r="I113" s="32" t="s">
        <v>30</v>
      </c>
      <c r="J113" s="36" t="str">
        <f>E21</f>
        <v>PRODIN a.s., K Vápence 2745, 530 02 Pardubice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Michal Hornýš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94"/>
      <c r="B116" s="195"/>
      <c r="C116" s="196" t="s">
        <v>112</v>
      </c>
      <c r="D116" s="197" t="s">
        <v>63</v>
      </c>
      <c r="E116" s="197" t="s">
        <v>59</v>
      </c>
      <c r="F116" s="197" t="s">
        <v>60</v>
      </c>
      <c r="G116" s="197" t="s">
        <v>113</v>
      </c>
      <c r="H116" s="197" t="s">
        <v>114</v>
      </c>
      <c r="I116" s="197" t="s">
        <v>115</v>
      </c>
      <c r="J116" s="197" t="s">
        <v>107</v>
      </c>
      <c r="K116" s="198" t="s">
        <v>116</v>
      </c>
      <c r="L116" s="199"/>
      <c r="M116" s="100" t="s">
        <v>1</v>
      </c>
      <c r="N116" s="101" t="s">
        <v>42</v>
      </c>
      <c r="O116" s="101" t="s">
        <v>117</v>
      </c>
      <c r="P116" s="101" t="s">
        <v>118</v>
      </c>
      <c r="Q116" s="101" t="s">
        <v>119</v>
      </c>
      <c r="R116" s="101" t="s">
        <v>120</v>
      </c>
      <c r="S116" s="101" t="s">
        <v>121</v>
      </c>
      <c r="T116" s="102" t="s">
        <v>122</v>
      </c>
      <c r="U116" s="194"/>
      <c r="V116" s="194"/>
      <c r="W116" s="194"/>
      <c r="X116" s="194"/>
      <c r="Y116" s="194"/>
      <c r="Z116" s="194"/>
      <c r="AA116" s="194"/>
      <c r="AB116" s="194"/>
      <c r="AC116" s="194"/>
      <c r="AD116" s="194"/>
      <c r="AE116" s="194"/>
    </row>
    <row r="117" s="2" customFormat="1" ht="22.8" customHeight="1">
      <c r="A117" s="38"/>
      <c r="B117" s="39"/>
      <c r="C117" s="107" t="s">
        <v>123</v>
      </c>
      <c r="D117" s="40"/>
      <c r="E117" s="40"/>
      <c r="F117" s="40"/>
      <c r="G117" s="40"/>
      <c r="H117" s="40"/>
      <c r="I117" s="40"/>
      <c r="J117" s="200">
        <f>BK117</f>
        <v>0</v>
      </c>
      <c r="K117" s="40"/>
      <c r="L117" s="44"/>
      <c r="M117" s="103"/>
      <c r="N117" s="201"/>
      <c r="O117" s="104"/>
      <c r="P117" s="202">
        <f>P118</f>
        <v>0</v>
      </c>
      <c r="Q117" s="104"/>
      <c r="R117" s="202">
        <f>R118</f>
        <v>0</v>
      </c>
      <c r="S117" s="104"/>
      <c r="T117" s="203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109</v>
      </c>
      <c r="BK117" s="204">
        <f>BK118</f>
        <v>0</v>
      </c>
    </row>
    <row r="118" s="11" customFormat="1" ht="25.92" customHeight="1">
      <c r="A118" s="11"/>
      <c r="B118" s="205"/>
      <c r="C118" s="206"/>
      <c r="D118" s="207" t="s">
        <v>77</v>
      </c>
      <c r="E118" s="208" t="s">
        <v>124</v>
      </c>
      <c r="F118" s="208" t="s">
        <v>125</v>
      </c>
      <c r="G118" s="206"/>
      <c r="H118" s="206"/>
      <c r="I118" s="209"/>
      <c r="J118" s="210">
        <f>BK118</f>
        <v>0</v>
      </c>
      <c r="K118" s="206"/>
      <c r="L118" s="211"/>
      <c r="M118" s="212"/>
      <c r="N118" s="213"/>
      <c r="O118" s="213"/>
      <c r="P118" s="214">
        <f>SUM(P119:P126)</f>
        <v>0</v>
      </c>
      <c r="Q118" s="213"/>
      <c r="R118" s="214">
        <f>SUM(R119:R126)</f>
        <v>0</v>
      </c>
      <c r="S118" s="213"/>
      <c r="T118" s="215">
        <f>SUM(T119:T126)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6" t="s">
        <v>126</v>
      </c>
      <c r="AT118" s="217" t="s">
        <v>77</v>
      </c>
      <c r="AU118" s="217" t="s">
        <v>78</v>
      </c>
      <c r="AY118" s="216" t="s">
        <v>127</v>
      </c>
      <c r="BK118" s="218">
        <f>SUM(BK119:BK126)</f>
        <v>0</v>
      </c>
    </row>
    <row r="119" s="2" customFormat="1" ht="24.15" customHeight="1">
      <c r="A119" s="38"/>
      <c r="B119" s="39"/>
      <c r="C119" s="219" t="s">
        <v>86</v>
      </c>
      <c r="D119" s="219" t="s">
        <v>128</v>
      </c>
      <c r="E119" s="220" t="s">
        <v>129</v>
      </c>
      <c r="F119" s="221" t="s">
        <v>130</v>
      </c>
      <c r="G119" s="222" t="s">
        <v>131</v>
      </c>
      <c r="H119" s="223">
        <v>2</v>
      </c>
      <c r="I119" s="224"/>
      <c r="J119" s="225">
        <f>ROUND(I119*H119,2)</f>
        <v>0</v>
      </c>
      <c r="K119" s="221" t="s">
        <v>1</v>
      </c>
      <c r="L119" s="44"/>
      <c r="M119" s="226" t="s">
        <v>1</v>
      </c>
      <c r="N119" s="227" t="s">
        <v>43</v>
      </c>
      <c r="O119" s="91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132</v>
      </c>
      <c r="AT119" s="230" t="s">
        <v>128</v>
      </c>
      <c r="AU119" s="230" t="s">
        <v>86</v>
      </c>
      <c r="AY119" s="17" t="s">
        <v>127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86</v>
      </c>
      <c r="BK119" s="231">
        <f>ROUND(I119*H119,2)</f>
        <v>0</v>
      </c>
      <c r="BL119" s="17" t="s">
        <v>132</v>
      </c>
      <c r="BM119" s="230" t="s">
        <v>133</v>
      </c>
    </row>
    <row r="120" s="2" customFormat="1" ht="21.75" customHeight="1">
      <c r="A120" s="38"/>
      <c r="B120" s="39"/>
      <c r="C120" s="219" t="s">
        <v>88</v>
      </c>
      <c r="D120" s="219" t="s">
        <v>128</v>
      </c>
      <c r="E120" s="220" t="s">
        <v>134</v>
      </c>
      <c r="F120" s="221" t="s">
        <v>135</v>
      </c>
      <c r="G120" s="222" t="s">
        <v>136</v>
      </c>
      <c r="H120" s="223">
        <v>1</v>
      </c>
      <c r="I120" s="224"/>
      <c r="J120" s="225">
        <f>ROUND(I120*H120,2)</f>
        <v>0</v>
      </c>
      <c r="K120" s="221" t="s">
        <v>1</v>
      </c>
      <c r="L120" s="44"/>
      <c r="M120" s="226" t="s">
        <v>1</v>
      </c>
      <c r="N120" s="227" t="s">
        <v>43</v>
      </c>
      <c r="O120" s="91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0" t="s">
        <v>132</v>
      </c>
      <c r="AT120" s="230" t="s">
        <v>128</v>
      </c>
      <c r="AU120" s="230" t="s">
        <v>86</v>
      </c>
      <c r="AY120" s="17" t="s">
        <v>127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7" t="s">
        <v>86</v>
      </c>
      <c r="BK120" s="231">
        <f>ROUND(I120*H120,2)</f>
        <v>0</v>
      </c>
      <c r="BL120" s="17" t="s">
        <v>132</v>
      </c>
      <c r="BM120" s="230" t="s">
        <v>137</v>
      </c>
    </row>
    <row r="121" s="2" customFormat="1" ht="16.5" customHeight="1">
      <c r="A121" s="38"/>
      <c r="B121" s="39"/>
      <c r="C121" s="219" t="s">
        <v>138</v>
      </c>
      <c r="D121" s="219" t="s">
        <v>128</v>
      </c>
      <c r="E121" s="220" t="s">
        <v>139</v>
      </c>
      <c r="F121" s="221" t="s">
        <v>140</v>
      </c>
      <c r="G121" s="222" t="s">
        <v>136</v>
      </c>
      <c r="H121" s="223">
        <v>1</v>
      </c>
      <c r="I121" s="224"/>
      <c r="J121" s="225">
        <f>ROUND(I121*H121,2)</f>
        <v>0</v>
      </c>
      <c r="K121" s="221" t="s">
        <v>1</v>
      </c>
      <c r="L121" s="44"/>
      <c r="M121" s="226" t="s">
        <v>1</v>
      </c>
      <c r="N121" s="227" t="s">
        <v>43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132</v>
      </c>
      <c r="AT121" s="230" t="s">
        <v>128</v>
      </c>
      <c r="AU121" s="230" t="s">
        <v>86</v>
      </c>
      <c r="AY121" s="17" t="s">
        <v>127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86</v>
      </c>
      <c r="BK121" s="231">
        <f>ROUND(I121*H121,2)</f>
        <v>0</v>
      </c>
      <c r="BL121" s="17" t="s">
        <v>132</v>
      </c>
      <c r="BM121" s="230" t="s">
        <v>141</v>
      </c>
    </row>
    <row r="122" s="2" customFormat="1" ht="16.5" customHeight="1">
      <c r="A122" s="38"/>
      <c r="B122" s="39"/>
      <c r="C122" s="219" t="s">
        <v>142</v>
      </c>
      <c r="D122" s="219" t="s">
        <v>128</v>
      </c>
      <c r="E122" s="220" t="s">
        <v>143</v>
      </c>
      <c r="F122" s="221" t="s">
        <v>144</v>
      </c>
      <c r="G122" s="222" t="s">
        <v>136</v>
      </c>
      <c r="H122" s="223">
        <v>1</v>
      </c>
      <c r="I122" s="224"/>
      <c r="J122" s="225">
        <f>ROUND(I122*H122,2)</f>
        <v>0</v>
      </c>
      <c r="K122" s="221" t="s">
        <v>1</v>
      </c>
      <c r="L122" s="44"/>
      <c r="M122" s="226" t="s">
        <v>1</v>
      </c>
      <c r="N122" s="227" t="s">
        <v>43</v>
      </c>
      <c r="O122" s="91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132</v>
      </c>
      <c r="AT122" s="230" t="s">
        <v>128</v>
      </c>
      <c r="AU122" s="230" t="s">
        <v>86</v>
      </c>
      <c r="AY122" s="17" t="s">
        <v>127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86</v>
      </c>
      <c r="BK122" s="231">
        <f>ROUND(I122*H122,2)</f>
        <v>0</v>
      </c>
      <c r="BL122" s="17" t="s">
        <v>132</v>
      </c>
      <c r="BM122" s="230" t="s">
        <v>145</v>
      </c>
    </row>
    <row r="123" s="2" customFormat="1" ht="24.15" customHeight="1">
      <c r="A123" s="38"/>
      <c r="B123" s="39"/>
      <c r="C123" s="219" t="s">
        <v>126</v>
      </c>
      <c r="D123" s="219" t="s">
        <v>128</v>
      </c>
      <c r="E123" s="220" t="s">
        <v>146</v>
      </c>
      <c r="F123" s="221" t="s">
        <v>147</v>
      </c>
      <c r="G123" s="222" t="s">
        <v>131</v>
      </c>
      <c r="H123" s="223">
        <v>1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43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132</v>
      </c>
      <c r="AT123" s="230" t="s">
        <v>128</v>
      </c>
      <c r="AU123" s="230" t="s">
        <v>86</v>
      </c>
      <c r="AY123" s="17" t="s">
        <v>127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86</v>
      </c>
      <c r="BK123" s="231">
        <f>ROUND(I123*H123,2)</f>
        <v>0</v>
      </c>
      <c r="BL123" s="17" t="s">
        <v>132</v>
      </c>
      <c r="BM123" s="230" t="s">
        <v>148</v>
      </c>
    </row>
    <row r="124" s="2" customFormat="1" ht="24.15" customHeight="1">
      <c r="A124" s="38"/>
      <c r="B124" s="39"/>
      <c r="C124" s="219" t="s">
        <v>149</v>
      </c>
      <c r="D124" s="219" t="s">
        <v>128</v>
      </c>
      <c r="E124" s="220" t="s">
        <v>150</v>
      </c>
      <c r="F124" s="221" t="s">
        <v>151</v>
      </c>
      <c r="G124" s="222" t="s">
        <v>131</v>
      </c>
      <c r="H124" s="223">
        <v>1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43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132</v>
      </c>
      <c r="AT124" s="230" t="s">
        <v>128</v>
      </c>
      <c r="AU124" s="230" t="s">
        <v>86</v>
      </c>
      <c r="AY124" s="17" t="s">
        <v>127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86</v>
      </c>
      <c r="BK124" s="231">
        <f>ROUND(I124*H124,2)</f>
        <v>0</v>
      </c>
      <c r="BL124" s="17" t="s">
        <v>132</v>
      </c>
      <c r="BM124" s="230" t="s">
        <v>152</v>
      </c>
    </row>
    <row r="125" s="2" customFormat="1">
      <c r="A125" s="38"/>
      <c r="B125" s="39"/>
      <c r="C125" s="219" t="s">
        <v>153</v>
      </c>
      <c r="D125" s="219" t="s">
        <v>128</v>
      </c>
      <c r="E125" s="220" t="s">
        <v>154</v>
      </c>
      <c r="F125" s="221" t="s">
        <v>155</v>
      </c>
      <c r="G125" s="222" t="s">
        <v>156</v>
      </c>
      <c r="H125" s="223">
        <v>1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132</v>
      </c>
      <c r="AT125" s="230" t="s">
        <v>128</v>
      </c>
      <c r="AU125" s="230" t="s">
        <v>86</v>
      </c>
      <c r="AY125" s="17" t="s">
        <v>127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132</v>
      </c>
      <c r="BM125" s="230" t="s">
        <v>157</v>
      </c>
    </row>
    <row r="126" s="2" customFormat="1" ht="16.5" customHeight="1">
      <c r="A126" s="38"/>
      <c r="B126" s="39"/>
      <c r="C126" s="219" t="s">
        <v>158</v>
      </c>
      <c r="D126" s="219" t="s">
        <v>128</v>
      </c>
      <c r="E126" s="220" t="s">
        <v>159</v>
      </c>
      <c r="F126" s="221" t="s">
        <v>160</v>
      </c>
      <c r="G126" s="222" t="s">
        <v>161</v>
      </c>
      <c r="H126" s="223">
        <v>2</v>
      </c>
      <c r="I126" s="224"/>
      <c r="J126" s="225">
        <f>ROUND(I126*H126,2)</f>
        <v>0</v>
      </c>
      <c r="K126" s="221" t="s">
        <v>1</v>
      </c>
      <c r="L126" s="44"/>
      <c r="M126" s="232" t="s">
        <v>1</v>
      </c>
      <c r="N126" s="233" t="s">
        <v>43</v>
      </c>
      <c r="O126" s="23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132</v>
      </c>
      <c r="AT126" s="230" t="s">
        <v>128</v>
      </c>
      <c r="AU126" s="230" t="s">
        <v>86</v>
      </c>
      <c r="AY126" s="17" t="s">
        <v>127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86</v>
      </c>
      <c r="BK126" s="231">
        <f>ROUND(I126*H126,2)</f>
        <v>0</v>
      </c>
      <c r="BL126" s="17" t="s">
        <v>132</v>
      </c>
      <c r="BM126" s="230" t="s">
        <v>162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irUuTcfxCDlyeFv7yt5v2ixhmMsrOftGoiQ+wQ913B/4FrBvhBe51gJ7qDokzpK9qo5D0i3/bU9UkSKE2iPHiQ==" hashValue="kOf/8YgYIr62c/Nsg+iTCHPNNOHTsnclblOjG3loUxYxf0Y9dRyT+BBSMNEMzWYh4xYi1ysfWYLH2HFj++dj8A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Napojení měnírny Stadion MR1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164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32</v>
      </c>
      <c r="F21" s="38"/>
      <c r="G21" s="38"/>
      <c r="H21" s="38"/>
      <c r="I21" s="150" t="s">
        <v>27</v>
      </c>
      <c r="J21" s="141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ROUND((SUM(BE124:BE166)),  2)</f>
        <v>0</v>
      </c>
      <c r="G33" s="38"/>
      <c r="H33" s="38"/>
      <c r="I33" s="164">
        <v>0.20999999999999999</v>
      </c>
      <c r="J33" s="163">
        <f>ROUND(((SUM(BE124:BE166))*I33),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ROUND((SUM(BF124:BF166)),  2)</f>
        <v>0</v>
      </c>
      <c r="G34" s="38"/>
      <c r="H34" s="38"/>
      <c r="I34" s="164">
        <v>0.14999999999999999</v>
      </c>
      <c r="J34" s="163">
        <f>ROUND(((SUM(BF124:BF166))*I34),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ROUND((SUM(BG124:BG166)),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ROUND((SUM(BH124:BH166)),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ROUND((SUM(BI124:BI166)),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Napojení měnírny Stadion MR1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A999 - Kontejnerový objekt měnírny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Dopravní podnik města Pardubic</v>
      </c>
      <c r="G91" s="40"/>
      <c r="H91" s="40"/>
      <c r="I91" s="32" t="s">
        <v>30</v>
      </c>
      <c r="J91" s="36" t="str">
        <f>E21</f>
        <v>PRODIN a.s., K Vápence 2745,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Michal Hornýš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106</v>
      </c>
      <c r="D94" s="185"/>
      <c r="E94" s="185"/>
      <c r="F94" s="185"/>
      <c r="G94" s="185"/>
      <c r="H94" s="185"/>
      <c r="I94" s="185"/>
      <c r="J94" s="186" t="s">
        <v>107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108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88"/>
      <c r="C97" s="189"/>
      <c r="D97" s="190" t="s">
        <v>165</v>
      </c>
      <c r="E97" s="191"/>
      <c r="F97" s="191"/>
      <c r="G97" s="191"/>
      <c r="H97" s="191"/>
      <c r="I97" s="191"/>
      <c r="J97" s="192">
        <f>J125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166</v>
      </c>
      <c r="E98" s="191"/>
      <c r="F98" s="191"/>
      <c r="G98" s="191"/>
      <c r="H98" s="191"/>
      <c r="I98" s="191"/>
      <c r="J98" s="192">
        <f>J128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2" customFormat="1" ht="19.92" customHeight="1">
      <c r="A99" s="12"/>
      <c r="B99" s="237"/>
      <c r="C99" s="133"/>
      <c r="D99" s="238" t="s">
        <v>167</v>
      </c>
      <c r="E99" s="239"/>
      <c r="F99" s="239"/>
      <c r="G99" s="239"/>
      <c r="H99" s="239"/>
      <c r="I99" s="239"/>
      <c r="J99" s="240">
        <f>J129</f>
        <v>0</v>
      </c>
      <c r="K99" s="133"/>
      <c r="L99" s="241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7"/>
      <c r="C100" s="133"/>
      <c r="D100" s="238" t="s">
        <v>168</v>
      </c>
      <c r="E100" s="239"/>
      <c r="F100" s="239"/>
      <c r="G100" s="239"/>
      <c r="H100" s="239"/>
      <c r="I100" s="239"/>
      <c r="J100" s="240">
        <f>J131</f>
        <v>0</v>
      </c>
      <c r="K100" s="133"/>
      <c r="L100" s="241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9" customFormat="1" ht="24.96" customHeight="1">
      <c r="A101" s="9"/>
      <c r="B101" s="188"/>
      <c r="C101" s="189"/>
      <c r="D101" s="190" t="s">
        <v>110</v>
      </c>
      <c r="E101" s="191"/>
      <c r="F101" s="191"/>
      <c r="G101" s="191"/>
      <c r="H101" s="191"/>
      <c r="I101" s="191"/>
      <c r="J101" s="192">
        <f>J152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37"/>
      <c r="C102" s="133"/>
      <c r="D102" s="238" t="s">
        <v>169</v>
      </c>
      <c r="E102" s="239"/>
      <c r="F102" s="239"/>
      <c r="G102" s="239"/>
      <c r="H102" s="239"/>
      <c r="I102" s="239"/>
      <c r="J102" s="240">
        <f>J153</f>
        <v>0</v>
      </c>
      <c r="K102" s="133"/>
      <c r="L102" s="241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7"/>
      <c r="C103" s="133"/>
      <c r="D103" s="238" t="s">
        <v>170</v>
      </c>
      <c r="E103" s="239"/>
      <c r="F103" s="239"/>
      <c r="G103" s="239"/>
      <c r="H103" s="239"/>
      <c r="I103" s="239"/>
      <c r="J103" s="240">
        <f>J155</f>
        <v>0</v>
      </c>
      <c r="K103" s="133"/>
      <c r="L103" s="241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37"/>
      <c r="C104" s="133"/>
      <c r="D104" s="238" t="s">
        <v>171</v>
      </c>
      <c r="E104" s="239"/>
      <c r="F104" s="239"/>
      <c r="G104" s="239"/>
      <c r="H104" s="239"/>
      <c r="I104" s="239"/>
      <c r="J104" s="240">
        <f>J160</f>
        <v>0</v>
      </c>
      <c r="K104" s="133"/>
      <c r="L104" s="241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Napojení měnírny Stadion MR1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103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A999 - Kontejnerový objekt měnírny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16. 10. 2020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40.05" customHeight="1">
      <c r="A120" s="38"/>
      <c r="B120" s="39"/>
      <c r="C120" s="32" t="s">
        <v>24</v>
      </c>
      <c r="D120" s="40"/>
      <c r="E120" s="40"/>
      <c r="F120" s="27" t="str">
        <f>E15</f>
        <v>Dopravní podnik města Pardubic</v>
      </c>
      <c r="G120" s="40"/>
      <c r="H120" s="40"/>
      <c r="I120" s="32" t="s">
        <v>30</v>
      </c>
      <c r="J120" s="36" t="str">
        <f>E21</f>
        <v>PRODIN a.s., K Vápence 2745, 530 02 Pardubice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Ing. Michal Hornýš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0" customFormat="1" ht="29.28" customHeight="1">
      <c r="A123" s="194"/>
      <c r="B123" s="195"/>
      <c r="C123" s="196" t="s">
        <v>112</v>
      </c>
      <c r="D123" s="197" t="s">
        <v>63</v>
      </c>
      <c r="E123" s="197" t="s">
        <v>59</v>
      </c>
      <c r="F123" s="197" t="s">
        <v>60</v>
      </c>
      <c r="G123" s="197" t="s">
        <v>113</v>
      </c>
      <c r="H123" s="197" t="s">
        <v>114</v>
      </c>
      <c r="I123" s="197" t="s">
        <v>115</v>
      </c>
      <c r="J123" s="197" t="s">
        <v>107</v>
      </c>
      <c r="K123" s="198" t="s">
        <v>116</v>
      </c>
      <c r="L123" s="199"/>
      <c r="M123" s="100" t="s">
        <v>1</v>
      </c>
      <c r="N123" s="101" t="s">
        <v>42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4"/>
      <c r="V123" s="194"/>
      <c r="W123" s="194"/>
      <c r="X123" s="194"/>
      <c r="Y123" s="194"/>
      <c r="Z123" s="194"/>
      <c r="AA123" s="194"/>
      <c r="AB123" s="194"/>
      <c r="AC123" s="194"/>
      <c r="AD123" s="194"/>
      <c r="AE123" s="194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200">
        <f>BK124</f>
        <v>0</v>
      </c>
      <c r="K124" s="40"/>
      <c r="L124" s="44"/>
      <c r="M124" s="103"/>
      <c r="N124" s="201"/>
      <c r="O124" s="104"/>
      <c r="P124" s="202">
        <f>P125+P128+P152</f>
        <v>0</v>
      </c>
      <c r="Q124" s="104"/>
      <c r="R124" s="202">
        <f>R125+R128+R152</f>
        <v>0</v>
      </c>
      <c r="S124" s="104"/>
      <c r="T124" s="203">
        <f>T125+T128+T152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109</v>
      </c>
      <c r="BK124" s="204">
        <f>BK125+BK128+BK152</f>
        <v>0</v>
      </c>
    </row>
    <row r="125" s="11" customFormat="1" ht="25.92" customHeight="1">
      <c r="A125" s="11"/>
      <c r="B125" s="205"/>
      <c r="C125" s="206"/>
      <c r="D125" s="207" t="s">
        <v>77</v>
      </c>
      <c r="E125" s="208" t="s">
        <v>172</v>
      </c>
      <c r="F125" s="208" t="s">
        <v>173</v>
      </c>
      <c r="G125" s="206"/>
      <c r="H125" s="206"/>
      <c r="I125" s="209"/>
      <c r="J125" s="210">
        <f>BK125</f>
        <v>0</v>
      </c>
      <c r="K125" s="206"/>
      <c r="L125" s="211"/>
      <c r="M125" s="212"/>
      <c r="N125" s="213"/>
      <c r="O125" s="213"/>
      <c r="P125" s="214">
        <f>SUM(P126:P127)</f>
        <v>0</v>
      </c>
      <c r="Q125" s="213"/>
      <c r="R125" s="214">
        <f>SUM(R126:R127)</f>
        <v>0</v>
      </c>
      <c r="S125" s="213"/>
      <c r="T125" s="215">
        <f>SUM(T126:T127)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6" t="s">
        <v>88</v>
      </c>
      <c r="AT125" s="217" t="s">
        <v>77</v>
      </c>
      <c r="AU125" s="217" t="s">
        <v>78</v>
      </c>
      <c r="AY125" s="216" t="s">
        <v>127</v>
      </c>
      <c r="BK125" s="218">
        <f>SUM(BK126:BK127)</f>
        <v>0</v>
      </c>
    </row>
    <row r="126" s="2" customFormat="1" ht="16.5" customHeight="1">
      <c r="A126" s="38"/>
      <c r="B126" s="39"/>
      <c r="C126" s="219" t="s">
        <v>86</v>
      </c>
      <c r="D126" s="219" t="s">
        <v>128</v>
      </c>
      <c r="E126" s="220" t="s">
        <v>86</v>
      </c>
      <c r="F126" s="221" t="s">
        <v>174</v>
      </c>
      <c r="G126" s="222" t="s">
        <v>175</v>
      </c>
      <c r="H126" s="223">
        <v>1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43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176</v>
      </c>
      <c r="AT126" s="230" t="s">
        <v>128</v>
      </c>
      <c r="AU126" s="230" t="s">
        <v>86</v>
      </c>
      <c r="AY126" s="17" t="s">
        <v>127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86</v>
      </c>
      <c r="BK126" s="231">
        <f>ROUND(I126*H126,2)</f>
        <v>0</v>
      </c>
      <c r="BL126" s="17" t="s">
        <v>176</v>
      </c>
      <c r="BM126" s="230" t="s">
        <v>177</v>
      </c>
    </row>
    <row r="127" s="2" customFormat="1" ht="16.5" customHeight="1">
      <c r="A127" s="38"/>
      <c r="B127" s="39"/>
      <c r="C127" s="242" t="s">
        <v>88</v>
      </c>
      <c r="D127" s="242" t="s">
        <v>178</v>
      </c>
      <c r="E127" s="243" t="s">
        <v>88</v>
      </c>
      <c r="F127" s="244" t="s">
        <v>179</v>
      </c>
      <c r="G127" s="245" t="s">
        <v>175</v>
      </c>
      <c r="H127" s="246">
        <v>1</v>
      </c>
      <c r="I127" s="247"/>
      <c r="J127" s="248">
        <f>ROUND(I127*H127,2)</f>
        <v>0</v>
      </c>
      <c r="K127" s="244" t="s">
        <v>1</v>
      </c>
      <c r="L127" s="249"/>
      <c r="M127" s="250" t="s">
        <v>1</v>
      </c>
      <c r="N127" s="251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180</v>
      </c>
      <c r="AT127" s="230" t="s">
        <v>178</v>
      </c>
      <c r="AU127" s="230" t="s">
        <v>86</v>
      </c>
      <c r="AY127" s="17" t="s">
        <v>127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176</v>
      </c>
      <c r="BM127" s="230" t="s">
        <v>181</v>
      </c>
    </row>
    <row r="128" s="11" customFormat="1" ht="25.92" customHeight="1">
      <c r="A128" s="11"/>
      <c r="B128" s="205"/>
      <c r="C128" s="206"/>
      <c r="D128" s="207" t="s">
        <v>77</v>
      </c>
      <c r="E128" s="208" t="s">
        <v>178</v>
      </c>
      <c r="F128" s="208" t="s">
        <v>182</v>
      </c>
      <c r="G128" s="206"/>
      <c r="H128" s="206"/>
      <c r="I128" s="209"/>
      <c r="J128" s="210">
        <f>BK128</f>
        <v>0</v>
      </c>
      <c r="K128" s="206"/>
      <c r="L128" s="211"/>
      <c r="M128" s="212"/>
      <c r="N128" s="213"/>
      <c r="O128" s="213"/>
      <c r="P128" s="214">
        <f>P129+P131</f>
        <v>0</v>
      </c>
      <c r="Q128" s="213"/>
      <c r="R128" s="214">
        <f>R129+R131</f>
        <v>0</v>
      </c>
      <c r="S128" s="213"/>
      <c r="T128" s="215">
        <f>T129+T131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6" t="s">
        <v>88</v>
      </c>
      <c r="AT128" s="217" t="s">
        <v>77</v>
      </c>
      <c r="AU128" s="217" t="s">
        <v>78</v>
      </c>
      <c r="AY128" s="216" t="s">
        <v>127</v>
      </c>
      <c r="BK128" s="218">
        <f>BK129+BK131</f>
        <v>0</v>
      </c>
    </row>
    <row r="129" s="11" customFormat="1" ht="22.8" customHeight="1">
      <c r="A129" s="11"/>
      <c r="B129" s="205"/>
      <c r="C129" s="206"/>
      <c r="D129" s="207" t="s">
        <v>77</v>
      </c>
      <c r="E129" s="252" t="s">
        <v>183</v>
      </c>
      <c r="F129" s="252" t="s">
        <v>184</v>
      </c>
      <c r="G129" s="206"/>
      <c r="H129" s="206"/>
      <c r="I129" s="209"/>
      <c r="J129" s="253">
        <f>BK129</f>
        <v>0</v>
      </c>
      <c r="K129" s="206"/>
      <c r="L129" s="211"/>
      <c r="M129" s="212"/>
      <c r="N129" s="213"/>
      <c r="O129" s="213"/>
      <c r="P129" s="214">
        <f>P130</f>
        <v>0</v>
      </c>
      <c r="Q129" s="213"/>
      <c r="R129" s="214">
        <f>R130</f>
        <v>0</v>
      </c>
      <c r="S129" s="213"/>
      <c r="T129" s="215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6" t="s">
        <v>88</v>
      </c>
      <c r="AT129" s="217" t="s">
        <v>77</v>
      </c>
      <c r="AU129" s="217" t="s">
        <v>86</v>
      </c>
      <c r="AY129" s="216" t="s">
        <v>127</v>
      </c>
      <c r="BK129" s="218">
        <f>BK130</f>
        <v>0</v>
      </c>
    </row>
    <row r="130" s="2" customFormat="1" ht="16.5" customHeight="1">
      <c r="A130" s="38"/>
      <c r="B130" s="39"/>
      <c r="C130" s="219" t="s">
        <v>138</v>
      </c>
      <c r="D130" s="219" t="s">
        <v>128</v>
      </c>
      <c r="E130" s="220" t="s">
        <v>185</v>
      </c>
      <c r="F130" s="221" t="s">
        <v>186</v>
      </c>
      <c r="G130" s="222" t="s">
        <v>175</v>
      </c>
      <c r="H130" s="223">
        <v>1</v>
      </c>
      <c r="I130" s="224"/>
      <c r="J130" s="225">
        <f>ROUND(I130*H130,2)</f>
        <v>0</v>
      </c>
      <c r="K130" s="221" t="s">
        <v>1</v>
      </c>
      <c r="L130" s="44"/>
      <c r="M130" s="226" t="s">
        <v>1</v>
      </c>
      <c r="N130" s="227" t="s">
        <v>43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187</v>
      </c>
      <c r="AT130" s="230" t="s">
        <v>128</v>
      </c>
      <c r="AU130" s="230" t="s">
        <v>88</v>
      </c>
      <c r="AY130" s="17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86</v>
      </c>
      <c r="BK130" s="231">
        <f>ROUND(I130*H130,2)</f>
        <v>0</v>
      </c>
      <c r="BL130" s="17" t="s">
        <v>187</v>
      </c>
      <c r="BM130" s="230" t="s">
        <v>188</v>
      </c>
    </row>
    <row r="131" s="11" customFormat="1" ht="22.8" customHeight="1">
      <c r="A131" s="11"/>
      <c r="B131" s="205"/>
      <c r="C131" s="206"/>
      <c r="D131" s="207" t="s">
        <v>77</v>
      </c>
      <c r="E131" s="252" t="s">
        <v>189</v>
      </c>
      <c r="F131" s="252" t="s">
        <v>190</v>
      </c>
      <c r="G131" s="206"/>
      <c r="H131" s="206"/>
      <c r="I131" s="209"/>
      <c r="J131" s="253">
        <f>BK131</f>
        <v>0</v>
      </c>
      <c r="K131" s="206"/>
      <c r="L131" s="211"/>
      <c r="M131" s="212"/>
      <c r="N131" s="213"/>
      <c r="O131" s="213"/>
      <c r="P131" s="214">
        <f>SUM(P132:P151)</f>
        <v>0</v>
      </c>
      <c r="Q131" s="213"/>
      <c r="R131" s="214">
        <f>SUM(R132:R151)</f>
        <v>0</v>
      </c>
      <c r="S131" s="213"/>
      <c r="T131" s="215">
        <f>SUM(T132:T151)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16" t="s">
        <v>142</v>
      </c>
      <c r="AT131" s="217" t="s">
        <v>77</v>
      </c>
      <c r="AU131" s="217" t="s">
        <v>86</v>
      </c>
      <c r="AY131" s="216" t="s">
        <v>127</v>
      </c>
      <c r="BK131" s="218">
        <f>SUM(BK132:BK151)</f>
        <v>0</v>
      </c>
    </row>
    <row r="132" s="2" customFormat="1" ht="55.5" customHeight="1">
      <c r="A132" s="38"/>
      <c r="B132" s="39"/>
      <c r="C132" s="242" t="s">
        <v>142</v>
      </c>
      <c r="D132" s="242" t="s">
        <v>178</v>
      </c>
      <c r="E132" s="243" t="s">
        <v>191</v>
      </c>
      <c r="F132" s="244" t="s">
        <v>192</v>
      </c>
      <c r="G132" s="245" t="s">
        <v>161</v>
      </c>
      <c r="H132" s="246">
        <v>1</v>
      </c>
      <c r="I132" s="247"/>
      <c r="J132" s="248">
        <f>ROUND(I132*H132,2)</f>
        <v>0</v>
      </c>
      <c r="K132" s="244" t="s">
        <v>1</v>
      </c>
      <c r="L132" s="249"/>
      <c r="M132" s="250" t="s">
        <v>1</v>
      </c>
      <c r="N132" s="251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193</v>
      </c>
      <c r="AT132" s="230" t="s">
        <v>178</v>
      </c>
      <c r="AU132" s="230" t="s">
        <v>88</v>
      </c>
      <c r="AY132" s="17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187</v>
      </c>
      <c r="BM132" s="230" t="s">
        <v>194</v>
      </c>
    </row>
    <row r="133" s="2" customFormat="1">
      <c r="A133" s="38"/>
      <c r="B133" s="39"/>
      <c r="C133" s="242" t="s">
        <v>126</v>
      </c>
      <c r="D133" s="242" t="s">
        <v>178</v>
      </c>
      <c r="E133" s="243" t="s">
        <v>195</v>
      </c>
      <c r="F133" s="244" t="s">
        <v>196</v>
      </c>
      <c r="G133" s="245" t="s">
        <v>161</v>
      </c>
      <c r="H133" s="246">
        <v>4</v>
      </c>
      <c r="I133" s="247"/>
      <c r="J133" s="248">
        <f>ROUND(I133*H133,2)</f>
        <v>0</v>
      </c>
      <c r="K133" s="244" t="s">
        <v>1</v>
      </c>
      <c r="L133" s="249"/>
      <c r="M133" s="250" t="s">
        <v>1</v>
      </c>
      <c r="N133" s="251" t="s">
        <v>43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193</v>
      </c>
      <c r="AT133" s="230" t="s">
        <v>178</v>
      </c>
      <c r="AU133" s="230" t="s">
        <v>88</v>
      </c>
      <c r="AY133" s="17" t="s">
        <v>127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187</v>
      </c>
      <c r="BM133" s="230" t="s">
        <v>197</v>
      </c>
    </row>
    <row r="134" s="2" customFormat="1">
      <c r="A134" s="38"/>
      <c r="B134" s="39"/>
      <c r="C134" s="242" t="s">
        <v>149</v>
      </c>
      <c r="D134" s="242" t="s">
        <v>178</v>
      </c>
      <c r="E134" s="243" t="s">
        <v>198</v>
      </c>
      <c r="F134" s="244" t="s">
        <v>199</v>
      </c>
      <c r="G134" s="245" t="s">
        <v>161</v>
      </c>
      <c r="H134" s="246">
        <v>1</v>
      </c>
      <c r="I134" s="247"/>
      <c r="J134" s="248">
        <f>ROUND(I134*H134,2)</f>
        <v>0</v>
      </c>
      <c r="K134" s="244" t="s">
        <v>1</v>
      </c>
      <c r="L134" s="249"/>
      <c r="M134" s="250" t="s">
        <v>1</v>
      </c>
      <c r="N134" s="251" t="s">
        <v>43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193</v>
      </c>
      <c r="AT134" s="230" t="s">
        <v>178</v>
      </c>
      <c r="AU134" s="230" t="s">
        <v>88</v>
      </c>
      <c r="AY134" s="17" t="s">
        <v>127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86</v>
      </c>
      <c r="BK134" s="231">
        <f>ROUND(I134*H134,2)</f>
        <v>0</v>
      </c>
      <c r="BL134" s="17" t="s">
        <v>187</v>
      </c>
      <c r="BM134" s="230" t="s">
        <v>200</v>
      </c>
    </row>
    <row r="135" s="2" customFormat="1" ht="16.5" customHeight="1">
      <c r="A135" s="38"/>
      <c r="B135" s="39"/>
      <c r="C135" s="242" t="s">
        <v>153</v>
      </c>
      <c r="D135" s="242" t="s">
        <v>178</v>
      </c>
      <c r="E135" s="243" t="s">
        <v>201</v>
      </c>
      <c r="F135" s="244" t="s">
        <v>202</v>
      </c>
      <c r="G135" s="245" t="s">
        <v>161</v>
      </c>
      <c r="H135" s="246">
        <v>1</v>
      </c>
      <c r="I135" s="247"/>
      <c r="J135" s="248">
        <f>ROUND(I135*H135,2)</f>
        <v>0</v>
      </c>
      <c r="K135" s="244" t="s">
        <v>1</v>
      </c>
      <c r="L135" s="249"/>
      <c r="M135" s="250" t="s">
        <v>1</v>
      </c>
      <c r="N135" s="251" t="s">
        <v>43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193</v>
      </c>
      <c r="AT135" s="230" t="s">
        <v>178</v>
      </c>
      <c r="AU135" s="230" t="s">
        <v>88</v>
      </c>
      <c r="AY135" s="17" t="s">
        <v>127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86</v>
      </c>
      <c r="BK135" s="231">
        <f>ROUND(I135*H135,2)</f>
        <v>0</v>
      </c>
      <c r="BL135" s="17" t="s">
        <v>187</v>
      </c>
      <c r="BM135" s="230" t="s">
        <v>203</v>
      </c>
    </row>
    <row r="136" s="2" customFormat="1">
      <c r="A136" s="38"/>
      <c r="B136" s="39"/>
      <c r="C136" s="242" t="s">
        <v>158</v>
      </c>
      <c r="D136" s="242" t="s">
        <v>178</v>
      </c>
      <c r="E136" s="243" t="s">
        <v>204</v>
      </c>
      <c r="F136" s="244" t="s">
        <v>205</v>
      </c>
      <c r="G136" s="245" t="s">
        <v>161</v>
      </c>
      <c r="H136" s="246">
        <v>1</v>
      </c>
      <c r="I136" s="247"/>
      <c r="J136" s="248">
        <f>ROUND(I136*H136,2)</f>
        <v>0</v>
      </c>
      <c r="K136" s="244" t="s">
        <v>1</v>
      </c>
      <c r="L136" s="249"/>
      <c r="M136" s="250" t="s">
        <v>1</v>
      </c>
      <c r="N136" s="251" t="s">
        <v>43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193</v>
      </c>
      <c r="AT136" s="230" t="s">
        <v>178</v>
      </c>
      <c r="AU136" s="230" t="s">
        <v>88</v>
      </c>
      <c r="AY136" s="17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187</v>
      </c>
      <c r="BM136" s="230" t="s">
        <v>206</v>
      </c>
    </row>
    <row r="137" s="2" customFormat="1" ht="16.5" customHeight="1">
      <c r="A137" s="38"/>
      <c r="B137" s="39"/>
      <c r="C137" s="242" t="s">
        <v>207</v>
      </c>
      <c r="D137" s="242" t="s">
        <v>178</v>
      </c>
      <c r="E137" s="243" t="s">
        <v>208</v>
      </c>
      <c r="F137" s="244" t="s">
        <v>209</v>
      </c>
      <c r="G137" s="245" t="s">
        <v>161</v>
      </c>
      <c r="H137" s="246">
        <v>1</v>
      </c>
      <c r="I137" s="247"/>
      <c r="J137" s="248">
        <f>ROUND(I137*H137,2)</f>
        <v>0</v>
      </c>
      <c r="K137" s="244" t="s">
        <v>1</v>
      </c>
      <c r="L137" s="249"/>
      <c r="M137" s="250" t="s">
        <v>1</v>
      </c>
      <c r="N137" s="251" t="s">
        <v>43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193</v>
      </c>
      <c r="AT137" s="230" t="s">
        <v>178</v>
      </c>
      <c r="AU137" s="230" t="s">
        <v>88</v>
      </c>
      <c r="AY137" s="17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86</v>
      </c>
      <c r="BK137" s="231">
        <f>ROUND(I137*H137,2)</f>
        <v>0</v>
      </c>
      <c r="BL137" s="17" t="s">
        <v>187</v>
      </c>
      <c r="BM137" s="230" t="s">
        <v>210</v>
      </c>
    </row>
    <row r="138" s="2" customFormat="1" ht="16.5" customHeight="1">
      <c r="A138" s="38"/>
      <c r="B138" s="39"/>
      <c r="C138" s="242" t="s">
        <v>211</v>
      </c>
      <c r="D138" s="242" t="s">
        <v>178</v>
      </c>
      <c r="E138" s="243" t="s">
        <v>212</v>
      </c>
      <c r="F138" s="244" t="s">
        <v>213</v>
      </c>
      <c r="G138" s="245" t="s">
        <v>161</v>
      </c>
      <c r="H138" s="246">
        <v>1</v>
      </c>
      <c r="I138" s="247"/>
      <c r="J138" s="248">
        <f>ROUND(I138*H138,2)</f>
        <v>0</v>
      </c>
      <c r="K138" s="244" t="s">
        <v>1</v>
      </c>
      <c r="L138" s="249"/>
      <c r="M138" s="250" t="s">
        <v>1</v>
      </c>
      <c r="N138" s="251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193</v>
      </c>
      <c r="AT138" s="230" t="s">
        <v>178</v>
      </c>
      <c r="AU138" s="230" t="s">
        <v>88</v>
      </c>
      <c r="AY138" s="17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187</v>
      </c>
      <c r="BM138" s="230" t="s">
        <v>214</v>
      </c>
    </row>
    <row r="139" s="2" customFormat="1" ht="16.5" customHeight="1">
      <c r="A139" s="38"/>
      <c r="B139" s="39"/>
      <c r="C139" s="242" t="s">
        <v>215</v>
      </c>
      <c r="D139" s="242" t="s">
        <v>178</v>
      </c>
      <c r="E139" s="243" t="s">
        <v>216</v>
      </c>
      <c r="F139" s="244" t="s">
        <v>217</v>
      </c>
      <c r="G139" s="245" t="s">
        <v>161</v>
      </c>
      <c r="H139" s="246">
        <v>1</v>
      </c>
      <c r="I139" s="247"/>
      <c r="J139" s="248">
        <f>ROUND(I139*H139,2)</f>
        <v>0</v>
      </c>
      <c r="K139" s="244" t="s">
        <v>1</v>
      </c>
      <c r="L139" s="249"/>
      <c r="M139" s="250" t="s">
        <v>1</v>
      </c>
      <c r="N139" s="251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193</v>
      </c>
      <c r="AT139" s="230" t="s">
        <v>178</v>
      </c>
      <c r="AU139" s="230" t="s">
        <v>88</v>
      </c>
      <c r="AY139" s="17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187</v>
      </c>
      <c r="BM139" s="230" t="s">
        <v>218</v>
      </c>
    </row>
    <row r="140" s="2" customFormat="1" ht="16.5" customHeight="1">
      <c r="A140" s="38"/>
      <c r="B140" s="39"/>
      <c r="C140" s="242" t="s">
        <v>219</v>
      </c>
      <c r="D140" s="242" t="s">
        <v>178</v>
      </c>
      <c r="E140" s="243" t="s">
        <v>220</v>
      </c>
      <c r="F140" s="244" t="s">
        <v>221</v>
      </c>
      <c r="G140" s="245" t="s">
        <v>161</v>
      </c>
      <c r="H140" s="246">
        <v>1</v>
      </c>
      <c r="I140" s="247"/>
      <c r="J140" s="248">
        <f>ROUND(I140*H140,2)</f>
        <v>0</v>
      </c>
      <c r="K140" s="244" t="s">
        <v>1</v>
      </c>
      <c r="L140" s="249"/>
      <c r="M140" s="250" t="s">
        <v>1</v>
      </c>
      <c r="N140" s="251" t="s">
        <v>43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193</v>
      </c>
      <c r="AT140" s="230" t="s">
        <v>178</v>
      </c>
      <c r="AU140" s="230" t="s">
        <v>88</v>
      </c>
      <c r="AY140" s="17" t="s">
        <v>127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86</v>
      </c>
      <c r="BK140" s="231">
        <f>ROUND(I140*H140,2)</f>
        <v>0</v>
      </c>
      <c r="BL140" s="17" t="s">
        <v>187</v>
      </c>
      <c r="BM140" s="230" t="s">
        <v>222</v>
      </c>
    </row>
    <row r="141" s="2" customFormat="1" ht="16.5" customHeight="1">
      <c r="A141" s="38"/>
      <c r="B141" s="39"/>
      <c r="C141" s="242" t="s">
        <v>223</v>
      </c>
      <c r="D141" s="242" t="s">
        <v>178</v>
      </c>
      <c r="E141" s="243" t="s">
        <v>224</v>
      </c>
      <c r="F141" s="244" t="s">
        <v>225</v>
      </c>
      <c r="G141" s="245" t="s">
        <v>161</v>
      </c>
      <c r="H141" s="246">
        <v>1</v>
      </c>
      <c r="I141" s="247"/>
      <c r="J141" s="248">
        <f>ROUND(I141*H141,2)</f>
        <v>0</v>
      </c>
      <c r="K141" s="244" t="s">
        <v>1</v>
      </c>
      <c r="L141" s="249"/>
      <c r="M141" s="250" t="s">
        <v>1</v>
      </c>
      <c r="N141" s="251" t="s">
        <v>43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193</v>
      </c>
      <c r="AT141" s="230" t="s">
        <v>178</v>
      </c>
      <c r="AU141" s="230" t="s">
        <v>88</v>
      </c>
      <c r="AY141" s="17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86</v>
      </c>
      <c r="BK141" s="231">
        <f>ROUND(I141*H141,2)</f>
        <v>0</v>
      </c>
      <c r="BL141" s="17" t="s">
        <v>187</v>
      </c>
      <c r="BM141" s="230" t="s">
        <v>226</v>
      </c>
    </row>
    <row r="142" s="2" customFormat="1" ht="16.5" customHeight="1">
      <c r="A142" s="38"/>
      <c r="B142" s="39"/>
      <c r="C142" s="242" t="s">
        <v>227</v>
      </c>
      <c r="D142" s="242" t="s">
        <v>178</v>
      </c>
      <c r="E142" s="243" t="s">
        <v>228</v>
      </c>
      <c r="F142" s="244" t="s">
        <v>229</v>
      </c>
      <c r="G142" s="245" t="s">
        <v>161</v>
      </c>
      <c r="H142" s="246">
        <v>1</v>
      </c>
      <c r="I142" s="247"/>
      <c r="J142" s="248">
        <f>ROUND(I142*H142,2)</f>
        <v>0</v>
      </c>
      <c r="K142" s="244" t="s">
        <v>1</v>
      </c>
      <c r="L142" s="249"/>
      <c r="M142" s="250" t="s">
        <v>1</v>
      </c>
      <c r="N142" s="251" t="s">
        <v>43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193</v>
      </c>
      <c r="AT142" s="230" t="s">
        <v>178</v>
      </c>
      <c r="AU142" s="230" t="s">
        <v>88</v>
      </c>
      <c r="AY142" s="17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187</v>
      </c>
      <c r="BM142" s="230" t="s">
        <v>230</v>
      </c>
    </row>
    <row r="143" s="2" customFormat="1" ht="16.5" customHeight="1">
      <c r="A143" s="38"/>
      <c r="B143" s="39"/>
      <c r="C143" s="242" t="s">
        <v>8</v>
      </c>
      <c r="D143" s="242" t="s">
        <v>178</v>
      </c>
      <c r="E143" s="243" t="s">
        <v>231</v>
      </c>
      <c r="F143" s="244" t="s">
        <v>232</v>
      </c>
      <c r="G143" s="245" t="s">
        <v>175</v>
      </c>
      <c r="H143" s="246">
        <v>1</v>
      </c>
      <c r="I143" s="247"/>
      <c r="J143" s="248">
        <f>ROUND(I143*H143,2)</f>
        <v>0</v>
      </c>
      <c r="K143" s="244" t="s">
        <v>1</v>
      </c>
      <c r="L143" s="249"/>
      <c r="M143" s="250" t="s">
        <v>1</v>
      </c>
      <c r="N143" s="251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193</v>
      </c>
      <c r="AT143" s="230" t="s">
        <v>178</v>
      </c>
      <c r="AU143" s="230" t="s">
        <v>88</v>
      </c>
      <c r="AY143" s="17" t="s">
        <v>127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187</v>
      </c>
      <c r="BM143" s="230" t="s">
        <v>233</v>
      </c>
    </row>
    <row r="144" s="2" customFormat="1" ht="16.5" customHeight="1">
      <c r="A144" s="38"/>
      <c r="B144" s="39"/>
      <c r="C144" s="242" t="s">
        <v>176</v>
      </c>
      <c r="D144" s="242" t="s">
        <v>178</v>
      </c>
      <c r="E144" s="243" t="s">
        <v>234</v>
      </c>
      <c r="F144" s="244" t="s">
        <v>235</v>
      </c>
      <c r="G144" s="245" t="s">
        <v>175</v>
      </c>
      <c r="H144" s="246">
        <v>1</v>
      </c>
      <c r="I144" s="247"/>
      <c r="J144" s="248">
        <f>ROUND(I144*H144,2)</f>
        <v>0</v>
      </c>
      <c r="K144" s="244" t="s">
        <v>1</v>
      </c>
      <c r="L144" s="249"/>
      <c r="M144" s="250" t="s">
        <v>1</v>
      </c>
      <c r="N144" s="251" t="s">
        <v>43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193</v>
      </c>
      <c r="AT144" s="230" t="s">
        <v>178</v>
      </c>
      <c r="AU144" s="230" t="s">
        <v>88</v>
      </c>
      <c r="AY144" s="17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86</v>
      </c>
      <c r="BK144" s="231">
        <f>ROUND(I144*H144,2)</f>
        <v>0</v>
      </c>
      <c r="BL144" s="17" t="s">
        <v>187</v>
      </c>
      <c r="BM144" s="230" t="s">
        <v>236</v>
      </c>
    </row>
    <row r="145" s="2" customFormat="1" ht="16.5" customHeight="1">
      <c r="A145" s="38"/>
      <c r="B145" s="39"/>
      <c r="C145" s="242" t="s">
        <v>237</v>
      </c>
      <c r="D145" s="242" t="s">
        <v>178</v>
      </c>
      <c r="E145" s="243" t="s">
        <v>238</v>
      </c>
      <c r="F145" s="244" t="s">
        <v>239</v>
      </c>
      <c r="G145" s="245" t="s">
        <v>175</v>
      </c>
      <c r="H145" s="246">
        <v>1</v>
      </c>
      <c r="I145" s="247"/>
      <c r="J145" s="248">
        <f>ROUND(I145*H145,2)</f>
        <v>0</v>
      </c>
      <c r="K145" s="244" t="s">
        <v>1</v>
      </c>
      <c r="L145" s="249"/>
      <c r="M145" s="250" t="s">
        <v>1</v>
      </c>
      <c r="N145" s="251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193</v>
      </c>
      <c r="AT145" s="230" t="s">
        <v>178</v>
      </c>
      <c r="AU145" s="230" t="s">
        <v>88</v>
      </c>
      <c r="AY145" s="17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187</v>
      </c>
      <c r="BM145" s="230" t="s">
        <v>240</v>
      </c>
    </row>
    <row r="146" s="2" customFormat="1" ht="16.5" customHeight="1">
      <c r="A146" s="38"/>
      <c r="B146" s="39"/>
      <c r="C146" s="242" t="s">
        <v>241</v>
      </c>
      <c r="D146" s="242" t="s">
        <v>178</v>
      </c>
      <c r="E146" s="243" t="s">
        <v>242</v>
      </c>
      <c r="F146" s="244" t="s">
        <v>243</v>
      </c>
      <c r="G146" s="245" t="s">
        <v>175</v>
      </c>
      <c r="H146" s="246">
        <v>1</v>
      </c>
      <c r="I146" s="247"/>
      <c r="J146" s="248">
        <f>ROUND(I146*H146,2)</f>
        <v>0</v>
      </c>
      <c r="K146" s="244" t="s">
        <v>1</v>
      </c>
      <c r="L146" s="249"/>
      <c r="M146" s="250" t="s">
        <v>1</v>
      </c>
      <c r="N146" s="251" t="s">
        <v>43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193</v>
      </c>
      <c r="AT146" s="230" t="s">
        <v>178</v>
      </c>
      <c r="AU146" s="230" t="s">
        <v>88</v>
      </c>
      <c r="AY146" s="17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187</v>
      </c>
      <c r="BM146" s="230" t="s">
        <v>244</v>
      </c>
    </row>
    <row r="147" s="2" customFormat="1" ht="16.5" customHeight="1">
      <c r="A147" s="38"/>
      <c r="B147" s="39"/>
      <c r="C147" s="242" t="s">
        <v>245</v>
      </c>
      <c r="D147" s="242" t="s">
        <v>178</v>
      </c>
      <c r="E147" s="243" t="s">
        <v>246</v>
      </c>
      <c r="F147" s="244" t="s">
        <v>247</v>
      </c>
      <c r="G147" s="245" t="s">
        <v>175</v>
      </c>
      <c r="H147" s="246">
        <v>1</v>
      </c>
      <c r="I147" s="247"/>
      <c r="J147" s="248">
        <f>ROUND(I147*H147,2)</f>
        <v>0</v>
      </c>
      <c r="K147" s="244" t="s">
        <v>1</v>
      </c>
      <c r="L147" s="249"/>
      <c r="M147" s="250" t="s">
        <v>1</v>
      </c>
      <c r="N147" s="251" t="s">
        <v>43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193</v>
      </c>
      <c r="AT147" s="230" t="s">
        <v>178</v>
      </c>
      <c r="AU147" s="230" t="s">
        <v>88</v>
      </c>
      <c r="AY147" s="17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86</v>
      </c>
      <c r="BK147" s="231">
        <f>ROUND(I147*H147,2)</f>
        <v>0</v>
      </c>
      <c r="BL147" s="17" t="s">
        <v>187</v>
      </c>
      <c r="BM147" s="230" t="s">
        <v>248</v>
      </c>
    </row>
    <row r="148" s="2" customFormat="1" ht="16.5" customHeight="1">
      <c r="A148" s="38"/>
      <c r="B148" s="39"/>
      <c r="C148" s="242" t="s">
        <v>249</v>
      </c>
      <c r="D148" s="242" t="s">
        <v>178</v>
      </c>
      <c r="E148" s="243" t="s">
        <v>250</v>
      </c>
      <c r="F148" s="244" t="s">
        <v>251</v>
      </c>
      <c r="G148" s="245" t="s">
        <v>175</v>
      </c>
      <c r="H148" s="246">
        <v>1</v>
      </c>
      <c r="I148" s="247"/>
      <c r="J148" s="248">
        <f>ROUND(I148*H148,2)</f>
        <v>0</v>
      </c>
      <c r="K148" s="244" t="s">
        <v>1</v>
      </c>
      <c r="L148" s="249"/>
      <c r="M148" s="250" t="s">
        <v>1</v>
      </c>
      <c r="N148" s="251" t="s">
        <v>43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193</v>
      </c>
      <c r="AT148" s="230" t="s">
        <v>178</v>
      </c>
      <c r="AU148" s="230" t="s">
        <v>88</v>
      </c>
      <c r="AY148" s="17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86</v>
      </c>
      <c r="BK148" s="231">
        <f>ROUND(I148*H148,2)</f>
        <v>0</v>
      </c>
      <c r="BL148" s="17" t="s">
        <v>187</v>
      </c>
      <c r="BM148" s="230" t="s">
        <v>252</v>
      </c>
    </row>
    <row r="149" s="2" customFormat="1" ht="16.5" customHeight="1">
      <c r="A149" s="38"/>
      <c r="B149" s="39"/>
      <c r="C149" s="242" t="s">
        <v>7</v>
      </c>
      <c r="D149" s="242" t="s">
        <v>178</v>
      </c>
      <c r="E149" s="243" t="s">
        <v>253</v>
      </c>
      <c r="F149" s="244" t="s">
        <v>254</v>
      </c>
      <c r="G149" s="245" t="s">
        <v>175</v>
      </c>
      <c r="H149" s="246">
        <v>1</v>
      </c>
      <c r="I149" s="247"/>
      <c r="J149" s="248">
        <f>ROUND(I149*H149,2)</f>
        <v>0</v>
      </c>
      <c r="K149" s="244" t="s">
        <v>1</v>
      </c>
      <c r="L149" s="249"/>
      <c r="M149" s="250" t="s">
        <v>1</v>
      </c>
      <c r="N149" s="251" t="s">
        <v>43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193</v>
      </c>
      <c r="AT149" s="230" t="s">
        <v>178</v>
      </c>
      <c r="AU149" s="230" t="s">
        <v>88</v>
      </c>
      <c r="AY149" s="17" t="s">
        <v>127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86</v>
      </c>
      <c r="BK149" s="231">
        <f>ROUND(I149*H149,2)</f>
        <v>0</v>
      </c>
      <c r="BL149" s="17" t="s">
        <v>187</v>
      </c>
      <c r="BM149" s="230" t="s">
        <v>255</v>
      </c>
    </row>
    <row r="150" s="2" customFormat="1" ht="16.5" customHeight="1">
      <c r="A150" s="38"/>
      <c r="B150" s="39"/>
      <c r="C150" s="242" t="s">
        <v>256</v>
      </c>
      <c r="D150" s="242" t="s">
        <v>178</v>
      </c>
      <c r="E150" s="243" t="s">
        <v>257</v>
      </c>
      <c r="F150" s="244" t="s">
        <v>258</v>
      </c>
      <c r="G150" s="245" t="s">
        <v>175</v>
      </c>
      <c r="H150" s="246">
        <v>1</v>
      </c>
      <c r="I150" s="247"/>
      <c r="J150" s="248">
        <f>ROUND(I150*H150,2)</f>
        <v>0</v>
      </c>
      <c r="K150" s="244" t="s">
        <v>1</v>
      </c>
      <c r="L150" s="249"/>
      <c r="M150" s="250" t="s">
        <v>1</v>
      </c>
      <c r="N150" s="251" t="s">
        <v>43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193</v>
      </c>
      <c r="AT150" s="230" t="s">
        <v>178</v>
      </c>
      <c r="AU150" s="230" t="s">
        <v>88</v>
      </c>
      <c r="AY150" s="17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187</v>
      </c>
      <c r="BM150" s="230" t="s">
        <v>259</v>
      </c>
    </row>
    <row r="151" s="2" customFormat="1" ht="16.5" customHeight="1">
      <c r="A151" s="38"/>
      <c r="B151" s="39"/>
      <c r="C151" s="242" t="s">
        <v>260</v>
      </c>
      <c r="D151" s="242" t="s">
        <v>178</v>
      </c>
      <c r="E151" s="243" t="s">
        <v>261</v>
      </c>
      <c r="F151" s="244" t="s">
        <v>262</v>
      </c>
      <c r="G151" s="245" t="s">
        <v>175</v>
      </c>
      <c r="H151" s="246">
        <v>1</v>
      </c>
      <c r="I151" s="247"/>
      <c r="J151" s="248">
        <f>ROUND(I151*H151,2)</f>
        <v>0</v>
      </c>
      <c r="K151" s="244" t="s">
        <v>1</v>
      </c>
      <c r="L151" s="249"/>
      <c r="M151" s="250" t="s">
        <v>1</v>
      </c>
      <c r="N151" s="251" t="s">
        <v>43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193</v>
      </c>
      <c r="AT151" s="230" t="s">
        <v>178</v>
      </c>
      <c r="AU151" s="230" t="s">
        <v>88</v>
      </c>
      <c r="AY151" s="17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187</v>
      </c>
      <c r="BM151" s="230" t="s">
        <v>263</v>
      </c>
    </row>
    <row r="152" s="11" customFormat="1" ht="25.92" customHeight="1">
      <c r="A152" s="11"/>
      <c r="B152" s="205"/>
      <c r="C152" s="206"/>
      <c r="D152" s="207" t="s">
        <v>77</v>
      </c>
      <c r="E152" s="208" t="s">
        <v>124</v>
      </c>
      <c r="F152" s="208" t="s">
        <v>125</v>
      </c>
      <c r="G152" s="206"/>
      <c r="H152" s="206"/>
      <c r="I152" s="209"/>
      <c r="J152" s="210">
        <f>BK152</f>
        <v>0</v>
      </c>
      <c r="K152" s="206"/>
      <c r="L152" s="211"/>
      <c r="M152" s="212"/>
      <c r="N152" s="213"/>
      <c r="O152" s="213"/>
      <c r="P152" s="214">
        <f>P153+P155+P160</f>
        <v>0</v>
      </c>
      <c r="Q152" s="213"/>
      <c r="R152" s="214">
        <f>R153+R155+R160</f>
        <v>0</v>
      </c>
      <c r="S152" s="213"/>
      <c r="T152" s="215">
        <f>T153+T155+T160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16" t="s">
        <v>126</v>
      </c>
      <c r="AT152" s="217" t="s">
        <v>77</v>
      </c>
      <c r="AU152" s="217" t="s">
        <v>78</v>
      </c>
      <c r="AY152" s="216" t="s">
        <v>127</v>
      </c>
      <c r="BK152" s="218">
        <f>BK153+BK155+BK160</f>
        <v>0</v>
      </c>
    </row>
    <row r="153" s="11" customFormat="1" ht="22.8" customHeight="1">
      <c r="A153" s="11"/>
      <c r="B153" s="205"/>
      <c r="C153" s="206"/>
      <c r="D153" s="207" t="s">
        <v>77</v>
      </c>
      <c r="E153" s="252" t="s">
        <v>264</v>
      </c>
      <c r="F153" s="252" t="s">
        <v>265</v>
      </c>
      <c r="G153" s="206"/>
      <c r="H153" s="206"/>
      <c r="I153" s="209"/>
      <c r="J153" s="253">
        <f>BK153</f>
        <v>0</v>
      </c>
      <c r="K153" s="206"/>
      <c r="L153" s="211"/>
      <c r="M153" s="212"/>
      <c r="N153" s="213"/>
      <c r="O153" s="213"/>
      <c r="P153" s="214">
        <f>P154</f>
        <v>0</v>
      </c>
      <c r="Q153" s="213"/>
      <c r="R153" s="214">
        <f>R154</f>
        <v>0</v>
      </c>
      <c r="S153" s="213"/>
      <c r="T153" s="215">
        <f>T154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6" t="s">
        <v>126</v>
      </c>
      <c r="AT153" s="217" t="s">
        <v>77</v>
      </c>
      <c r="AU153" s="217" t="s">
        <v>86</v>
      </c>
      <c r="AY153" s="216" t="s">
        <v>127</v>
      </c>
      <c r="BK153" s="218">
        <f>BK154</f>
        <v>0</v>
      </c>
    </row>
    <row r="154" s="2" customFormat="1" ht="16.5" customHeight="1">
      <c r="A154" s="38"/>
      <c r="B154" s="39"/>
      <c r="C154" s="219" t="s">
        <v>266</v>
      </c>
      <c r="D154" s="219" t="s">
        <v>128</v>
      </c>
      <c r="E154" s="220" t="s">
        <v>267</v>
      </c>
      <c r="F154" s="221" t="s">
        <v>268</v>
      </c>
      <c r="G154" s="222" t="s">
        <v>175</v>
      </c>
      <c r="H154" s="223">
        <v>1</v>
      </c>
      <c r="I154" s="224"/>
      <c r="J154" s="225">
        <f>ROUND(I154*H154,2)</f>
        <v>0</v>
      </c>
      <c r="K154" s="221" t="s">
        <v>1</v>
      </c>
      <c r="L154" s="44"/>
      <c r="M154" s="226" t="s">
        <v>1</v>
      </c>
      <c r="N154" s="227" t="s">
        <v>43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142</v>
      </c>
      <c r="AT154" s="230" t="s">
        <v>128</v>
      </c>
      <c r="AU154" s="230" t="s">
        <v>88</v>
      </c>
      <c r="AY154" s="17" t="s">
        <v>127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86</v>
      </c>
      <c r="BK154" s="231">
        <f>ROUND(I154*H154,2)</f>
        <v>0</v>
      </c>
      <c r="BL154" s="17" t="s">
        <v>142</v>
      </c>
      <c r="BM154" s="230" t="s">
        <v>269</v>
      </c>
    </row>
    <row r="155" s="11" customFormat="1" ht="22.8" customHeight="1">
      <c r="A155" s="11"/>
      <c r="B155" s="205"/>
      <c r="C155" s="206"/>
      <c r="D155" s="207" t="s">
        <v>77</v>
      </c>
      <c r="E155" s="252" t="s">
        <v>270</v>
      </c>
      <c r="F155" s="252" t="s">
        <v>271</v>
      </c>
      <c r="G155" s="206"/>
      <c r="H155" s="206"/>
      <c r="I155" s="209"/>
      <c r="J155" s="253">
        <f>BK155</f>
        <v>0</v>
      </c>
      <c r="K155" s="206"/>
      <c r="L155" s="211"/>
      <c r="M155" s="212"/>
      <c r="N155" s="213"/>
      <c r="O155" s="213"/>
      <c r="P155" s="214">
        <f>SUM(P156:P159)</f>
        <v>0</v>
      </c>
      <c r="Q155" s="213"/>
      <c r="R155" s="214">
        <f>SUM(R156:R159)</f>
        <v>0</v>
      </c>
      <c r="S155" s="213"/>
      <c r="T155" s="215">
        <f>SUM(T156:T159)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16" t="s">
        <v>126</v>
      </c>
      <c r="AT155" s="217" t="s">
        <v>77</v>
      </c>
      <c r="AU155" s="217" t="s">
        <v>86</v>
      </c>
      <c r="AY155" s="216" t="s">
        <v>127</v>
      </c>
      <c r="BK155" s="218">
        <f>SUM(BK156:BK159)</f>
        <v>0</v>
      </c>
    </row>
    <row r="156" s="2" customFormat="1" ht="16.5" customHeight="1">
      <c r="A156" s="38"/>
      <c r="B156" s="39"/>
      <c r="C156" s="219" t="s">
        <v>272</v>
      </c>
      <c r="D156" s="219" t="s">
        <v>128</v>
      </c>
      <c r="E156" s="220" t="s">
        <v>273</v>
      </c>
      <c r="F156" s="221" t="s">
        <v>274</v>
      </c>
      <c r="G156" s="222" t="s">
        <v>175</v>
      </c>
      <c r="H156" s="223">
        <v>1</v>
      </c>
      <c r="I156" s="224"/>
      <c r="J156" s="225">
        <f>ROUND(I156*H156,2)</f>
        <v>0</v>
      </c>
      <c r="K156" s="221" t="s">
        <v>1</v>
      </c>
      <c r="L156" s="44"/>
      <c r="M156" s="226" t="s">
        <v>1</v>
      </c>
      <c r="N156" s="227" t="s">
        <v>43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142</v>
      </c>
      <c r="AT156" s="230" t="s">
        <v>128</v>
      </c>
      <c r="AU156" s="230" t="s">
        <v>88</v>
      </c>
      <c r="AY156" s="17" t="s">
        <v>127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86</v>
      </c>
      <c r="BK156" s="231">
        <f>ROUND(I156*H156,2)</f>
        <v>0</v>
      </c>
      <c r="BL156" s="17" t="s">
        <v>142</v>
      </c>
      <c r="BM156" s="230" t="s">
        <v>275</v>
      </c>
    </row>
    <row r="157" s="13" customFormat="1">
      <c r="A157" s="13"/>
      <c r="B157" s="254"/>
      <c r="C157" s="255"/>
      <c r="D157" s="256" t="s">
        <v>276</v>
      </c>
      <c r="E157" s="257" t="s">
        <v>1</v>
      </c>
      <c r="F157" s="258" t="s">
        <v>277</v>
      </c>
      <c r="G157" s="255"/>
      <c r="H157" s="259">
        <v>1</v>
      </c>
      <c r="I157" s="260"/>
      <c r="J157" s="255"/>
      <c r="K157" s="255"/>
      <c r="L157" s="261"/>
      <c r="M157" s="262"/>
      <c r="N157" s="263"/>
      <c r="O157" s="263"/>
      <c r="P157" s="263"/>
      <c r="Q157" s="263"/>
      <c r="R157" s="263"/>
      <c r="S157" s="263"/>
      <c r="T157" s="26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5" t="s">
        <v>276</v>
      </c>
      <c r="AU157" s="265" t="s">
        <v>88</v>
      </c>
      <c r="AV157" s="13" t="s">
        <v>88</v>
      </c>
      <c r="AW157" s="13" t="s">
        <v>34</v>
      </c>
      <c r="AX157" s="13" t="s">
        <v>86</v>
      </c>
      <c r="AY157" s="265" t="s">
        <v>127</v>
      </c>
    </row>
    <row r="158" s="2" customFormat="1" ht="16.5" customHeight="1">
      <c r="A158" s="38"/>
      <c r="B158" s="39"/>
      <c r="C158" s="219" t="s">
        <v>278</v>
      </c>
      <c r="D158" s="219" t="s">
        <v>128</v>
      </c>
      <c r="E158" s="220" t="s">
        <v>279</v>
      </c>
      <c r="F158" s="221" t="s">
        <v>280</v>
      </c>
      <c r="G158" s="222" t="s">
        <v>175</v>
      </c>
      <c r="H158" s="223">
        <v>1</v>
      </c>
      <c r="I158" s="224"/>
      <c r="J158" s="225">
        <f>ROUND(I158*H158,2)</f>
        <v>0</v>
      </c>
      <c r="K158" s="221" t="s">
        <v>1</v>
      </c>
      <c r="L158" s="44"/>
      <c r="M158" s="226" t="s">
        <v>1</v>
      </c>
      <c r="N158" s="227" t="s">
        <v>43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142</v>
      </c>
      <c r="AT158" s="230" t="s">
        <v>128</v>
      </c>
      <c r="AU158" s="230" t="s">
        <v>88</v>
      </c>
      <c r="AY158" s="17" t="s">
        <v>127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86</v>
      </c>
      <c r="BK158" s="231">
        <f>ROUND(I158*H158,2)</f>
        <v>0</v>
      </c>
      <c r="BL158" s="17" t="s">
        <v>142</v>
      </c>
      <c r="BM158" s="230" t="s">
        <v>281</v>
      </c>
    </row>
    <row r="159" s="2" customFormat="1" ht="16.5" customHeight="1">
      <c r="A159" s="38"/>
      <c r="B159" s="39"/>
      <c r="C159" s="219" t="s">
        <v>282</v>
      </c>
      <c r="D159" s="219" t="s">
        <v>128</v>
      </c>
      <c r="E159" s="220" t="s">
        <v>283</v>
      </c>
      <c r="F159" s="221" t="s">
        <v>271</v>
      </c>
      <c r="G159" s="222" t="s">
        <v>175</v>
      </c>
      <c r="H159" s="223">
        <v>1</v>
      </c>
      <c r="I159" s="224"/>
      <c r="J159" s="225">
        <f>ROUND(I159*H159,2)</f>
        <v>0</v>
      </c>
      <c r="K159" s="221" t="s">
        <v>1</v>
      </c>
      <c r="L159" s="44"/>
      <c r="M159" s="226" t="s">
        <v>1</v>
      </c>
      <c r="N159" s="227" t="s">
        <v>43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142</v>
      </c>
      <c r="AT159" s="230" t="s">
        <v>128</v>
      </c>
      <c r="AU159" s="230" t="s">
        <v>88</v>
      </c>
      <c r="AY159" s="17" t="s">
        <v>127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142</v>
      </c>
      <c r="BM159" s="230" t="s">
        <v>284</v>
      </c>
    </row>
    <row r="160" s="11" customFormat="1" ht="22.8" customHeight="1">
      <c r="A160" s="11"/>
      <c r="B160" s="205"/>
      <c r="C160" s="206"/>
      <c r="D160" s="207" t="s">
        <v>77</v>
      </c>
      <c r="E160" s="252" t="s">
        <v>285</v>
      </c>
      <c r="F160" s="252" t="s">
        <v>286</v>
      </c>
      <c r="G160" s="206"/>
      <c r="H160" s="206"/>
      <c r="I160" s="209"/>
      <c r="J160" s="253">
        <f>BK160</f>
        <v>0</v>
      </c>
      <c r="K160" s="206"/>
      <c r="L160" s="211"/>
      <c r="M160" s="212"/>
      <c r="N160" s="213"/>
      <c r="O160" s="213"/>
      <c r="P160" s="214">
        <f>SUM(P161:P166)</f>
        <v>0</v>
      </c>
      <c r="Q160" s="213"/>
      <c r="R160" s="214">
        <f>SUM(R161:R166)</f>
        <v>0</v>
      </c>
      <c r="S160" s="213"/>
      <c r="T160" s="215">
        <f>SUM(T161:T166)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16" t="s">
        <v>126</v>
      </c>
      <c r="AT160" s="217" t="s">
        <v>77</v>
      </c>
      <c r="AU160" s="217" t="s">
        <v>86</v>
      </c>
      <c r="AY160" s="216" t="s">
        <v>127</v>
      </c>
      <c r="BK160" s="218">
        <f>SUM(BK161:BK166)</f>
        <v>0</v>
      </c>
    </row>
    <row r="161" s="2" customFormat="1" ht="16.5" customHeight="1">
      <c r="A161" s="38"/>
      <c r="B161" s="39"/>
      <c r="C161" s="219" t="s">
        <v>287</v>
      </c>
      <c r="D161" s="219" t="s">
        <v>128</v>
      </c>
      <c r="E161" s="220" t="s">
        <v>288</v>
      </c>
      <c r="F161" s="221" t="s">
        <v>289</v>
      </c>
      <c r="G161" s="222" t="s">
        <v>175</v>
      </c>
      <c r="H161" s="223">
        <v>1</v>
      </c>
      <c r="I161" s="224"/>
      <c r="J161" s="225">
        <f>ROUND(I161*H161,2)</f>
        <v>0</v>
      </c>
      <c r="K161" s="221" t="s">
        <v>1</v>
      </c>
      <c r="L161" s="44"/>
      <c r="M161" s="226" t="s">
        <v>1</v>
      </c>
      <c r="N161" s="227" t="s">
        <v>43</v>
      </c>
      <c r="O161" s="91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142</v>
      </c>
      <c r="AT161" s="230" t="s">
        <v>128</v>
      </c>
      <c r="AU161" s="230" t="s">
        <v>88</v>
      </c>
      <c r="AY161" s="17" t="s">
        <v>127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86</v>
      </c>
      <c r="BK161" s="231">
        <f>ROUND(I161*H161,2)</f>
        <v>0</v>
      </c>
      <c r="BL161" s="17" t="s">
        <v>142</v>
      </c>
      <c r="BM161" s="230" t="s">
        <v>290</v>
      </c>
    </row>
    <row r="162" s="2" customFormat="1" ht="16.5" customHeight="1">
      <c r="A162" s="38"/>
      <c r="B162" s="39"/>
      <c r="C162" s="219" t="s">
        <v>291</v>
      </c>
      <c r="D162" s="219" t="s">
        <v>128</v>
      </c>
      <c r="E162" s="220" t="s">
        <v>292</v>
      </c>
      <c r="F162" s="221" t="s">
        <v>293</v>
      </c>
      <c r="G162" s="222" t="s">
        <v>175</v>
      </c>
      <c r="H162" s="223">
        <v>1</v>
      </c>
      <c r="I162" s="224"/>
      <c r="J162" s="225">
        <f>ROUND(I162*H162,2)</f>
        <v>0</v>
      </c>
      <c r="K162" s="221" t="s">
        <v>1</v>
      </c>
      <c r="L162" s="44"/>
      <c r="M162" s="226" t="s">
        <v>1</v>
      </c>
      <c r="N162" s="227" t="s">
        <v>43</v>
      </c>
      <c r="O162" s="91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142</v>
      </c>
      <c r="AT162" s="230" t="s">
        <v>128</v>
      </c>
      <c r="AU162" s="230" t="s">
        <v>88</v>
      </c>
      <c r="AY162" s="17" t="s">
        <v>127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86</v>
      </c>
      <c r="BK162" s="231">
        <f>ROUND(I162*H162,2)</f>
        <v>0</v>
      </c>
      <c r="BL162" s="17" t="s">
        <v>142</v>
      </c>
      <c r="BM162" s="230" t="s">
        <v>294</v>
      </c>
    </row>
    <row r="163" s="2" customFormat="1" ht="16.5" customHeight="1">
      <c r="A163" s="38"/>
      <c r="B163" s="39"/>
      <c r="C163" s="219" t="s">
        <v>295</v>
      </c>
      <c r="D163" s="219" t="s">
        <v>128</v>
      </c>
      <c r="E163" s="220" t="s">
        <v>296</v>
      </c>
      <c r="F163" s="221" t="s">
        <v>297</v>
      </c>
      <c r="G163" s="222" t="s">
        <v>175</v>
      </c>
      <c r="H163" s="223">
        <v>1</v>
      </c>
      <c r="I163" s="224"/>
      <c r="J163" s="225">
        <f>ROUND(I163*H163,2)</f>
        <v>0</v>
      </c>
      <c r="K163" s="221" t="s">
        <v>1</v>
      </c>
      <c r="L163" s="44"/>
      <c r="M163" s="226" t="s">
        <v>1</v>
      </c>
      <c r="N163" s="227" t="s">
        <v>43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142</v>
      </c>
      <c r="AT163" s="230" t="s">
        <v>128</v>
      </c>
      <c r="AU163" s="230" t="s">
        <v>88</v>
      </c>
      <c r="AY163" s="17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86</v>
      </c>
      <c r="BK163" s="231">
        <f>ROUND(I163*H163,2)</f>
        <v>0</v>
      </c>
      <c r="BL163" s="17" t="s">
        <v>142</v>
      </c>
      <c r="BM163" s="230" t="s">
        <v>298</v>
      </c>
    </row>
    <row r="164" s="2" customFormat="1" ht="16.5" customHeight="1">
      <c r="A164" s="38"/>
      <c r="B164" s="39"/>
      <c r="C164" s="219" t="s">
        <v>299</v>
      </c>
      <c r="D164" s="219" t="s">
        <v>128</v>
      </c>
      <c r="E164" s="220" t="s">
        <v>300</v>
      </c>
      <c r="F164" s="221" t="s">
        <v>301</v>
      </c>
      <c r="G164" s="222" t="s">
        <v>175</v>
      </c>
      <c r="H164" s="223">
        <v>1</v>
      </c>
      <c r="I164" s="224"/>
      <c r="J164" s="225">
        <f>ROUND(I164*H164,2)</f>
        <v>0</v>
      </c>
      <c r="K164" s="221" t="s">
        <v>1</v>
      </c>
      <c r="L164" s="44"/>
      <c r="M164" s="226" t="s">
        <v>1</v>
      </c>
      <c r="N164" s="227" t="s">
        <v>43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142</v>
      </c>
      <c r="AT164" s="230" t="s">
        <v>128</v>
      </c>
      <c r="AU164" s="230" t="s">
        <v>88</v>
      </c>
      <c r="AY164" s="17" t="s">
        <v>127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86</v>
      </c>
      <c r="BK164" s="231">
        <f>ROUND(I164*H164,2)</f>
        <v>0</v>
      </c>
      <c r="BL164" s="17" t="s">
        <v>142</v>
      </c>
      <c r="BM164" s="230" t="s">
        <v>302</v>
      </c>
    </row>
    <row r="165" s="2" customFormat="1" ht="16.5" customHeight="1">
      <c r="A165" s="38"/>
      <c r="B165" s="39"/>
      <c r="C165" s="219" t="s">
        <v>180</v>
      </c>
      <c r="D165" s="219" t="s">
        <v>128</v>
      </c>
      <c r="E165" s="220" t="s">
        <v>303</v>
      </c>
      <c r="F165" s="221" t="s">
        <v>304</v>
      </c>
      <c r="G165" s="222" t="s">
        <v>175</v>
      </c>
      <c r="H165" s="223">
        <v>1</v>
      </c>
      <c r="I165" s="224"/>
      <c r="J165" s="225">
        <f>ROUND(I165*H165,2)</f>
        <v>0</v>
      </c>
      <c r="K165" s="221" t="s">
        <v>1</v>
      </c>
      <c r="L165" s="44"/>
      <c r="M165" s="226" t="s">
        <v>1</v>
      </c>
      <c r="N165" s="227" t="s">
        <v>43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142</v>
      </c>
      <c r="AT165" s="230" t="s">
        <v>128</v>
      </c>
      <c r="AU165" s="230" t="s">
        <v>88</v>
      </c>
      <c r="AY165" s="17" t="s">
        <v>127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86</v>
      </c>
      <c r="BK165" s="231">
        <f>ROUND(I165*H165,2)</f>
        <v>0</v>
      </c>
      <c r="BL165" s="17" t="s">
        <v>142</v>
      </c>
      <c r="BM165" s="230" t="s">
        <v>305</v>
      </c>
    </row>
    <row r="166" s="2" customFormat="1" ht="16.5" customHeight="1">
      <c r="A166" s="38"/>
      <c r="B166" s="39"/>
      <c r="C166" s="219" t="s">
        <v>306</v>
      </c>
      <c r="D166" s="219" t="s">
        <v>128</v>
      </c>
      <c r="E166" s="220" t="s">
        <v>307</v>
      </c>
      <c r="F166" s="221" t="s">
        <v>308</v>
      </c>
      <c r="G166" s="222" t="s">
        <v>175</v>
      </c>
      <c r="H166" s="223">
        <v>1</v>
      </c>
      <c r="I166" s="224"/>
      <c r="J166" s="225">
        <f>ROUND(I166*H166,2)</f>
        <v>0</v>
      </c>
      <c r="K166" s="221" t="s">
        <v>1</v>
      </c>
      <c r="L166" s="44"/>
      <c r="M166" s="232" t="s">
        <v>1</v>
      </c>
      <c r="N166" s="233" t="s">
        <v>43</v>
      </c>
      <c r="O166" s="234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142</v>
      </c>
      <c r="AT166" s="230" t="s">
        <v>128</v>
      </c>
      <c r="AU166" s="230" t="s">
        <v>88</v>
      </c>
      <c r="AY166" s="17" t="s">
        <v>127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86</v>
      </c>
      <c r="BK166" s="231">
        <f>ROUND(I166*H166,2)</f>
        <v>0</v>
      </c>
      <c r="BL166" s="17" t="s">
        <v>142</v>
      </c>
      <c r="BM166" s="230" t="s">
        <v>309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Cru3Rgv5XSKsKwWzaak0ZYpwsKZEA4oVw+RxoR1axDR513Ljo04bp/tNUlOFki4vDuKVknxy+dV9T+wbKhiK/A==" hashValue="1hR2fy2Y5kQFOVvs/8snIumKKhkqx7cSsFlFnseaDIQRrz24q1YfgkIMq2WdbyVye49t5eEqE0oDdL+LvOmcVQ==" algorithmName="SHA-512" password="CC35"/>
  <autoFilter ref="C123:K16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Napojení měnírny Stadion MR1</v>
      </c>
      <c r="F7" s="150"/>
      <c r="G7" s="150"/>
      <c r="H7" s="150"/>
      <c r="L7" s="20"/>
    </row>
    <row r="8" s="1" customFormat="1" ht="12" customHeight="1">
      <c r="B8" s="20"/>
      <c r="D8" s="150" t="s">
        <v>103</v>
      </c>
      <c r="L8" s="20"/>
    </row>
    <row r="9" s="2" customFormat="1" ht="16.5" customHeight="1">
      <c r="A9" s="38"/>
      <c r="B9" s="44"/>
      <c r="C9" s="38"/>
      <c r="D9" s="38"/>
      <c r="E9" s="151" t="s">
        <v>163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310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311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164</v>
      </c>
      <c r="G14" s="38"/>
      <c r="H14" s="38"/>
      <c r="I14" s="150" t="s">
        <v>22</v>
      </c>
      <c r="J14" s="153" t="str">
        <f>'Rekapitulace stavby'!AN8</f>
        <v>16. 10. 2020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31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0" t="s">
        <v>27</v>
      </c>
      <c r="J23" s="141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ROUND((SUM(BE125:BE157)),  2)</f>
        <v>0</v>
      </c>
      <c r="G35" s="38"/>
      <c r="H35" s="38"/>
      <c r="I35" s="164">
        <v>0.20999999999999999</v>
      </c>
      <c r="J35" s="163">
        <f>ROUND(((SUM(BE125:BE157))*I35),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ROUND((SUM(BF125:BF157)),  2)</f>
        <v>0</v>
      </c>
      <c r="G36" s="38"/>
      <c r="H36" s="38"/>
      <c r="I36" s="164">
        <v>0.14999999999999999</v>
      </c>
      <c r="J36" s="163">
        <f>ROUND(((SUM(BF125:BF157))*I36),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ROUND((SUM(BG125:BG157)),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ROUND((SUM(BH125:BH157)),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ROUND((SUM(BI125:BI157)),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Napojení měnírny Stadion MR1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163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310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1 - Základy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Dopravní podnik města Pardubic</v>
      </c>
      <c r="G93" s="40"/>
      <c r="H93" s="40"/>
      <c r="I93" s="32" t="s">
        <v>30</v>
      </c>
      <c r="J93" s="36" t="str">
        <f>E23</f>
        <v>PRODIN a.s., K Vápence 2745, 530 02 Pardubice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Michal Hornýš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106</v>
      </c>
      <c r="D96" s="185"/>
      <c r="E96" s="185"/>
      <c r="F96" s="185"/>
      <c r="G96" s="185"/>
      <c r="H96" s="185"/>
      <c r="I96" s="185"/>
      <c r="J96" s="186" t="s">
        <v>107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108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9" customFormat="1" ht="24.96" customHeight="1">
      <c r="A99" s="9"/>
      <c r="B99" s="188"/>
      <c r="C99" s="189"/>
      <c r="D99" s="190" t="s">
        <v>312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7"/>
      <c r="C100" s="133"/>
      <c r="D100" s="238" t="s">
        <v>313</v>
      </c>
      <c r="E100" s="239"/>
      <c r="F100" s="239"/>
      <c r="G100" s="239"/>
      <c r="H100" s="239"/>
      <c r="I100" s="239"/>
      <c r="J100" s="240">
        <f>J127</f>
        <v>0</v>
      </c>
      <c r="K100" s="133"/>
      <c r="L100" s="241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7"/>
      <c r="C101" s="133"/>
      <c r="D101" s="238" t="s">
        <v>314</v>
      </c>
      <c r="E101" s="239"/>
      <c r="F101" s="239"/>
      <c r="G101" s="239"/>
      <c r="H101" s="239"/>
      <c r="I101" s="239"/>
      <c r="J101" s="240">
        <f>J147</f>
        <v>0</v>
      </c>
      <c r="K101" s="133"/>
      <c r="L101" s="241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7"/>
      <c r="C102" s="133"/>
      <c r="D102" s="238" t="s">
        <v>315</v>
      </c>
      <c r="E102" s="239"/>
      <c r="F102" s="239"/>
      <c r="G102" s="239"/>
      <c r="H102" s="239"/>
      <c r="I102" s="239"/>
      <c r="J102" s="240">
        <f>J154</f>
        <v>0</v>
      </c>
      <c r="K102" s="133"/>
      <c r="L102" s="241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7"/>
      <c r="C103" s="133"/>
      <c r="D103" s="238" t="s">
        <v>316</v>
      </c>
      <c r="E103" s="239"/>
      <c r="F103" s="239"/>
      <c r="G103" s="239"/>
      <c r="H103" s="239"/>
      <c r="I103" s="239"/>
      <c r="J103" s="240">
        <f>J156</f>
        <v>0</v>
      </c>
      <c r="K103" s="133"/>
      <c r="L103" s="241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Napojení měnírny Stadion MR1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103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163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310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1 - Základy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16. 10. 2020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E17</f>
        <v>Dopravní podnik města Pardubic</v>
      </c>
      <c r="G121" s="40"/>
      <c r="H121" s="40"/>
      <c r="I121" s="32" t="s">
        <v>30</v>
      </c>
      <c r="J121" s="36" t="str">
        <f>E23</f>
        <v>PRODIN a.s., K Vápence 2745, 530 02 Pardubice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32" t="s">
        <v>35</v>
      </c>
      <c r="J122" s="36" t="str">
        <f>E26</f>
        <v>Ing. Michal Hornýš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94"/>
      <c r="B124" s="195"/>
      <c r="C124" s="196" t="s">
        <v>112</v>
      </c>
      <c r="D124" s="197" t="s">
        <v>63</v>
      </c>
      <c r="E124" s="197" t="s">
        <v>59</v>
      </c>
      <c r="F124" s="197" t="s">
        <v>60</v>
      </c>
      <c r="G124" s="197" t="s">
        <v>113</v>
      </c>
      <c r="H124" s="197" t="s">
        <v>114</v>
      </c>
      <c r="I124" s="197" t="s">
        <v>115</v>
      </c>
      <c r="J124" s="197" t="s">
        <v>107</v>
      </c>
      <c r="K124" s="198" t="s">
        <v>116</v>
      </c>
      <c r="L124" s="199"/>
      <c r="M124" s="100" t="s">
        <v>1</v>
      </c>
      <c r="N124" s="101" t="s">
        <v>42</v>
      </c>
      <c r="O124" s="101" t="s">
        <v>117</v>
      </c>
      <c r="P124" s="101" t="s">
        <v>118</v>
      </c>
      <c r="Q124" s="101" t="s">
        <v>119</v>
      </c>
      <c r="R124" s="101" t="s">
        <v>120</v>
      </c>
      <c r="S124" s="101" t="s">
        <v>121</v>
      </c>
      <c r="T124" s="102" t="s">
        <v>122</v>
      </c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</row>
    <row r="125" s="2" customFormat="1" ht="22.8" customHeight="1">
      <c r="A125" s="38"/>
      <c r="B125" s="39"/>
      <c r="C125" s="107" t="s">
        <v>123</v>
      </c>
      <c r="D125" s="40"/>
      <c r="E125" s="40"/>
      <c r="F125" s="40"/>
      <c r="G125" s="40"/>
      <c r="H125" s="40"/>
      <c r="I125" s="40"/>
      <c r="J125" s="200">
        <f>BK125</f>
        <v>0</v>
      </c>
      <c r="K125" s="40"/>
      <c r="L125" s="44"/>
      <c r="M125" s="103"/>
      <c r="N125" s="201"/>
      <c r="O125" s="104"/>
      <c r="P125" s="202">
        <f>P126</f>
        <v>0</v>
      </c>
      <c r="Q125" s="104"/>
      <c r="R125" s="202">
        <f>R126</f>
        <v>21.061229280000003</v>
      </c>
      <c r="S125" s="104"/>
      <c r="T125" s="203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109</v>
      </c>
      <c r="BK125" s="204">
        <f>BK126</f>
        <v>0</v>
      </c>
    </row>
    <row r="126" s="11" customFormat="1" ht="25.92" customHeight="1">
      <c r="A126" s="11"/>
      <c r="B126" s="205"/>
      <c r="C126" s="206"/>
      <c r="D126" s="207" t="s">
        <v>77</v>
      </c>
      <c r="E126" s="208" t="s">
        <v>317</v>
      </c>
      <c r="F126" s="208" t="s">
        <v>318</v>
      </c>
      <c r="G126" s="206"/>
      <c r="H126" s="206"/>
      <c r="I126" s="209"/>
      <c r="J126" s="210">
        <f>BK126</f>
        <v>0</v>
      </c>
      <c r="K126" s="206"/>
      <c r="L126" s="211"/>
      <c r="M126" s="212"/>
      <c r="N126" s="213"/>
      <c r="O126" s="213"/>
      <c r="P126" s="214">
        <f>P127+P147+P154+P156</f>
        <v>0</v>
      </c>
      <c r="Q126" s="213"/>
      <c r="R126" s="214">
        <f>R127+R147+R154+R156</f>
        <v>21.061229280000003</v>
      </c>
      <c r="S126" s="213"/>
      <c r="T126" s="215">
        <f>T127+T147+T154+T156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6" t="s">
        <v>86</v>
      </c>
      <c r="AT126" s="217" t="s">
        <v>77</v>
      </c>
      <c r="AU126" s="217" t="s">
        <v>78</v>
      </c>
      <c r="AY126" s="216" t="s">
        <v>127</v>
      </c>
      <c r="BK126" s="218">
        <f>BK127+BK147+BK154+BK156</f>
        <v>0</v>
      </c>
    </row>
    <row r="127" s="11" customFormat="1" ht="22.8" customHeight="1">
      <c r="A127" s="11"/>
      <c r="B127" s="205"/>
      <c r="C127" s="206"/>
      <c r="D127" s="207" t="s">
        <v>77</v>
      </c>
      <c r="E127" s="252" t="s">
        <v>86</v>
      </c>
      <c r="F127" s="252" t="s">
        <v>319</v>
      </c>
      <c r="G127" s="206"/>
      <c r="H127" s="206"/>
      <c r="I127" s="209"/>
      <c r="J127" s="253">
        <f>BK127</f>
        <v>0</v>
      </c>
      <c r="K127" s="206"/>
      <c r="L127" s="211"/>
      <c r="M127" s="212"/>
      <c r="N127" s="213"/>
      <c r="O127" s="213"/>
      <c r="P127" s="214">
        <f>SUM(P128:P146)</f>
        <v>0</v>
      </c>
      <c r="Q127" s="213"/>
      <c r="R127" s="214">
        <f>SUM(R128:R146)</f>
        <v>0.0021000000000000003</v>
      </c>
      <c r="S127" s="213"/>
      <c r="T127" s="215">
        <f>SUM(T128:T146)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6" t="s">
        <v>86</v>
      </c>
      <c r="AT127" s="217" t="s">
        <v>77</v>
      </c>
      <c r="AU127" s="217" t="s">
        <v>86</v>
      </c>
      <c r="AY127" s="216" t="s">
        <v>127</v>
      </c>
      <c r="BK127" s="218">
        <f>SUM(BK128:BK146)</f>
        <v>0</v>
      </c>
    </row>
    <row r="128" s="2" customFormat="1" ht="33" customHeight="1">
      <c r="A128" s="38"/>
      <c r="B128" s="39"/>
      <c r="C128" s="219" t="s">
        <v>86</v>
      </c>
      <c r="D128" s="219" t="s">
        <v>128</v>
      </c>
      <c r="E128" s="220" t="s">
        <v>320</v>
      </c>
      <c r="F128" s="221" t="s">
        <v>321</v>
      </c>
      <c r="G128" s="222" t="s">
        <v>322</v>
      </c>
      <c r="H128" s="223">
        <v>6.7999999999999998</v>
      </c>
      <c r="I128" s="224"/>
      <c r="J128" s="225">
        <f>ROUND(I128*H128,2)</f>
        <v>0</v>
      </c>
      <c r="K128" s="221" t="s">
        <v>323</v>
      </c>
      <c r="L128" s="44"/>
      <c r="M128" s="226" t="s">
        <v>1</v>
      </c>
      <c r="N128" s="227" t="s">
        <v>43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142</v>
      </c>
      <c r="AT128" s="230" t="s">
        <v>128</v>
      </c>
      <c r="AU128" s="230" t="s">
        <v>88</v>
      </c>
      <c r="AY128" s="17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86</v>
      </c>
      <c r="BK128" s="231">
        <f>ROUND(I128*H128,2)</f>
        <v>0</v>
      </c>
      <c r="BL128" s="17" t="s">
        <v>142</v>
      </c>
      <c r="BM128" s="230" t="s">
        <v>324</v>
      </c>
    </row>
    <row r="129" s="13" customFormat="1">
      <c r="A129" s="13"/>
      <c r="B129" s="254"/>
      <c r="C129" s="255"/>
      <c r="D129" s="256" t="s">
        <v>276</v>
      </c>
      <c r="E129" s="257" t="s">
        <v>1</v>
      </c>
      <c r="F129" s="258" t="s">
        <v>325</v>
      </c>
      <c r="G129" s="255"/>
      <c r="H129" s="259">
        <v>6.7999999999999998</v>
      </c>
      <c r="I129" s="260"/>
      <c r="J129" s="255"/>
      <c r="K129" s="255"/>
      <c r="L129" s="261"/>
      <c r="M129" s="262"/>
      <c r="N129" s="263"/>
      <c r="O129" s="263"/>
      <c r="P129" s="263"/>
      <c r="Q129" s="263"/>
      <c r="R129" s="263"/>
      <c r="S129" s="263"/>
      <c r="T129" s="26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5" t="s">
        <v>276</v>
      </c>
      <c r="AU129" s="265" t="s">
        <v>88</v>
      </c>
      <c r="AV129" s="13" t="s">
        <v>88</v>
      </c>
      <c r="AW129" s="13" t="s">
        <v>34</v>
      </c>
      <c r="AX129" s="13" t="s">
        <v>86</v>
      </c>
      <c r="AY129" s="265" t="s">
        <v>127</v>
      </c>
    </row>
    <row r="130" s="2" customFormat="1" ht="33" customHeight="1">
      <c r="A130" s="38"/>
      <c r="B130" s="39"/>
      <c r="C130" s="219" t="s">
        <v>88</v>
      </c>
      <c r="D130" s="219" t="s">
        <v>128</v>
      </c>
      <c r="E130" s="220" t="s">
        <v>326</v>
      </c>
      <c r="F130" s="221" t="s">
        <v>327</v>
      </c>
      <c r="G130" s="222" t="s">
        <v>322</v>
      </c>
      <c r="H130" s="223">
        <v>8.4480000000000004</v>
      </c>
      <c r="I130" s="224"/>
      <c r="J130" s="225">
        <f>ROUND(I130*H130,2)</f>
        <v>0</v>
      </c>
      <c r="K130" s="221" t="s">
        <v>323</v>
      </c>
      <c r="L130" s="44"/>
      <c r="M130" s="226" t="s">
        <v>1</v>
      </c>
      <c r="N130" s="227" t="s">
        <v>43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142</v>
      </c>
      <c r="AT130" s="230" t="s">
        <v>128</v>
      </c>
      <c r="AU130" s="230" t="s">
        <v>88</v>
      </c>
      <c r="AY130" s="17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86</v>
      </c>
      <c r="BK130" s="231">
        <f>ROUND(I130*H130,2)</f>
        <v>0</v>
      </c>
      <c r="BL130" s="17" t="s">
        <v>142</v>
      </c>
      <c r="BM130" s="230" t="s">
        <v>328</v>
      </c>
    </row>
    <row r="131" s="13" customFormat="1">
      <c r="A131" s="13"/>
      <c r="B131" s="254"/>
      <c r="C131" s="255"/>
      <c r="D131" s="256" t="s">
        <v>276</v>
      </c>
      <c r="E131" s="257" t="s">
        <v>1</v>
      </c>
      <c r="F131" s="258" t="s">
        <v>329</v>
      </c>
      <c r="G131" s="255"/>
      <c r="H131" s="259">
        <v>8.4480000000000004</v>
      </c>
      <c r="I131" s="260"/>
      <c r="J131" s="255"/>
      <c r="K131" s="255"/>
      <c r="L131" s="261"/>
      <c r="M131" s="262"/>
      <c r="N131" s="263"/>
      <c r="O131" s="263"/>
      <c r="P131" s="263"/>
      <c r="Q131" s="263"/>
      <c r="R131" s="263"/>
      <c r="S131" s="263"/>
      <c r="T131" s="26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5" t="s">
        <v>276</v>
      </c>
      <c r="AU131" s="265" t="s">
        <v>88</v>
      </c>
      <c r="AV131" s="13" t="s">
        <v>88</v>
      </c>
      <c r="AW131" s="13" t="s">
        <v>34</v>
      </c>
      <c r="AX131" s="13" t="s">
        <v>86</v>
      </c>
      <c r="AY131" s="265" t="s">
        <v>127</v>
      </c>
    </row>
    <row r="132" s="2" customFormat="1" ht="33" customHeight="1">
      <c r="A132" s="38"/>
      <c r="B132" s="39"/>
      <c r="C132" s="219" t="s">
        <v>138</v>
      </c>
      <c r="D132" s="219" t="s">
        <v>128</v>
      </c>
      <c r="E132" s="220" t="s">
        <v>330</v>
      </c>
      <c r="F132" s="221" t="s">
        <v>331</v>
      </c>
      <c r="G132" s="222" t="s">
        <v>322</v>
      </c>
      <c r="H132" s="223">
        <v>6.2480000000000002</v>
      </c>
      <c r="I132" s="224"/>
      <c r="J132" s="225">
        <f>ROUND(I132*H132,2)</f>
        <v>0</v>
      </c>
      <c r="K132" s="221" t="s">
        <v>323</v>
      </c>
      <c r="L132" s="44"/>
      <c r="M132" s="226" t="s">
        <v>1</v>
      </c>
      <c r="N132" s="227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142</v>
      </c>
      <c r="AT132" s="230" t="s">
        <v>128</v>
      </c>
      <c r="AU132" s="230" t="s">
        <v>88</v>
      </c>
      <c r="AY132" s="17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142</v>
      </c>
      <c r="BM132" s="230" t="s">
        <v>332</v>
      </c>
    </row>
    <row r="133" s="13" customFormat="1">
      <c r="A133" s="13"/>
      <c r="B133" s="254"/>
      <c r="C133" s="255"/>
      <c r="D133" s="256" t="s">
        <v>276</v>
      </c>
      <c r="E133" s="257" t="s">
        <v>1</v>
      </c>
      <c r="F133" s="258" t="s">
        <v>333</v>
      </c>
      <c r="G133" s="255"/>
      <c r="H133" s="259">
        <v>15.247999999999999</v>
      </c>
      <c r="I133" s="260"/>
      <c r="J133" s="255"/>
      <c r="K133" s="255"/>
      <c r="L133" s="261"/>
      <c r="M133" s="262"/>
      <c r="N133" s="263"/>
      <c r="O133" s="263"/>
      <c r="P133" s="263"/>
      <c r="Q133" s="263"/>
      <c r="R133" s="263"/>
      <c r="S133" s="263"/>
      <c r="T133" s="26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5" t="s">
        <v>276</v>
      </c>
      <c r="AU133" s="265" t="s">
        <v>88</v>
      </c>
      <c r="AV133" s="13" t="s">
        <v>88</v>
      </c>
      <c r="AW133" s="13" t="s">
        <v>34</v>
      </c>
      <c r="AX133" s="13" t="s">
        <v>78</v>
      </c>
      <c r="AY133" s="265" t="s">
        <v>127</v>
      </c>
    </row>
    <row r="134" s="13" customFormat="1">
      <c r="A134" s="13"/>
      <c r="B134" s="254"/>
      <c r="C134" s="255"/>
      <c r="D134" s="256" t="s">
        <v>276</v>
      </c>
      <c r="E134" s="257" t="s">
        <v>1</v>
      </c>
      <c r="F134" s="258" t="s">
        <v>334</v>
      </c>
      <c r="G134" s="255"/>
      <c r="H134" s="259">
        <v>-9</v>
      </c>
      <c r="I134" s="260"/>
      <c r="J134" s="255"/>
      <c r="K134" s="255"/>
      <c r="L134" s="261"/>
      <c r="M134" s="262"/>
      <c r="N134" s="263"/>
      <c r="O134" s="263"/>
      <c r="P134" s="263"/>
      <c r="Q134" s="263"/>
      <c r="R134" s="263"/>
      <c r="S134" s="263"/>
      <c r="T134" s="26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5" t="s">
        <v>276</v>
      </c>
      <c r="AU134" s="265" t="s">
        <v>88</v>
      </c>
      <c r="AV134" s="13" t="s">
        <v>88</v>
      </c>
      <c r="AW134" s="13" t="s">
        <v>34</v>
      </c>
      <c r="AX134" s="13" t="s">
        <v>78</v>
      </c>
      <c r="AY134" s="265" t="s">
        <v>127</v>
      </c>
    </row>
    <row r="135" s="14" customFormat="1">
      <c r="A135" s="14"/>
      <c r="B135" s="266"/>
      <c r="C135" s="267"/>
      <c r="D135" s="256" t="s">
        <v>276</v>
      </c>
      <c r="E135" s="268" t="s">
        <v>1</v>
      </c>
      <c r="F135" s="269" t="s">
        <v>335</v>
      </c>
      <c r="G135" s="267"/>
      <c r="H135" s="270">
        <v>6.2479999999999993</v>
      </c>
      <c r="I135" s="271"/>
      <c r="J135" s="267"/>
      <c r="K135" s="267"/>
      <c r="L135" s="272"/>
      <c r="M135" s="273"/>
      <c r="N135" s="274"/>
      <c r="O135" s="274"/>
      <c r="P135" s="274"/>
      <c r="Q135" s="274"/>
      <c r="R135" s="274"/>
      <c r="S135" s="274"/>
      <c r="T135" s="27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6" t="s">
        <v>276</v>
      </c>
      <c r="AU135" s="276" t="s">
        <v>88</v>
      </c>
      <c r="AV135" s="14" t="s">
        <v>142</v>
      </c>
      <c r="AW135" s="14" t="s">
        <v>34</v>
      </c>
      <c r="AX135" s="14" t="s">
        <v>86</v>
      </c>
      <c r="AY135" s="276" t="s">
        <v>127</v>
      </c>
    </row>
    <row r="136" s="2" customFormat="1">
      <c r="A136" s="38"/>
      <c r="B136" s="39"/>
      <c r="C136" s="219" t="s">
        <v>142</v>
      </c>
      <c r="D136" s="219" t="s">
        <v>128</v>
      </c>
      <c r="E136" s="220" t="s">
        <v>336</v>
      </c>
      <c r="F136" s="221" t="s">
        <v>337</v>
      </c>
      <c r="G136" s="222" t="s">
        <v>338</v>
      </c>
      <c r="H136" s="223">
        <v>11.246</v>
      </c>
      <c r="I136" s="224"/>
      <c r="J136" s="225">
        <f>ROUND(I136*H136,2)</f>
        <v>0</v>
      </c>
      <c r="K136" s="221" t="s">
        <v>323</v>
      </c>
      <c r="L136" s="44"/>
      <c r="M136" s="226" t="s">
        <v>1</v>
      </c>
      <c r="N136" s="227" t="s">
        <v>43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142</v>
      </c>
      <c r="AT136" s="230" t="s">
        <v>128</v>
      </c>
      <c r="AU136" s="230" t="s">
        <v>88</v>
      </c>
      <c r="AY136" s="17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142</v>
      </c>
      <c r="BM136" s="230" t="s">
        <v>339</v>
      </c>
    </row>
    <row r="137" s="13" customFormat="1">
      <c r="A137" s="13"/>
      <c r="B137" s="254"/>
      <c r="C137" s="255"/>
      <c r="D137" s="256" t="s">
        <v>276</v>
      </c>
      <c r="E137" s="257" t="s">
        <v>1</v>
      </c>
      <c r="F137" s="258" t="s">
        <v>340</v>
      </c>
      <c r="G137" s="255"/>
      <c r="H137" s="259">
        <v>11.246</v>
      </c>
      <c r="I137" s="260"/>
      <c r="J137" s="255"/>
      <c r="K137" s="255"/>
      <c r="L137" s="261"/>
      <c r="M137" s="262"/>
      <c r="N137" s="263"/>
      <c r="O137" s="263"/>
      <c r="P137" s="263"/>
      <c r="Q137" s="263"/>
      <c r="R137" s="263"/>
      <c r="S137" s="263"/>
      <c r="T137" s="26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5" t="s">
        <v>276</v>
      </c>
      <c r="AU137" s="265" t="s">
        <v>88</v>
      </c>
      <c r="AV137" s="13" t="s">
        <v>88</v>
      </c>
      <c r="AW137" s="13" t="s">
        <v>34</v>
      </c>
      <c r="AX137" s="13" t="s">
        <v>86</v>
      </c>
      <c r="AY137" s="265" t="s">
        <v>127</v>
      </c>
    </row>
    <row r="138" s="2" customFormat="1" ht="16.5" customHeight="1">
      <c r="A138" s="38"/>
      <c r="B138" s="39"/>
      <c r="C138" s="219" t="s">
        <v>126</v>
      </c>
      <c r="D138" s="219" t="s">
        <v>128</v>
      </c>
      <c r="E138" s="220" t="s">
        <v>341</v>
      </c>
      <c r="F138" s="221" t="s">
        <v>342</v>
      </c>
      <c r="G138" s="222" t="s">
        <v>322</v>
      </c>
      <c r="H138" s="223">
        <v>6.2480000000000002</v>
      </c>
      <c r="I138" s="224"/>
      <c r="J138" s="225">
        <f>ROUND(I138*H138,2)</f>
        <v>0</v>
      </c>
      <c r="K138" s="221" t="s">
        <v>323</v>
      </c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142</v>
      </c>
      <c r="AT138" s="230" t="s">
        <v>128</v>
      </c>
      <c r="AU138" s="230" t="s">
        <v>88</v>
      </c>
      <c r="AY138" s="17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142</v>
      </c>
      <c r="BM138" s="230" t="s">
        <v>343</v>
      </c>
    </row>
    <row r="139" s="2" customFormat="1">
      <c r="A139" s="38"/>
      <c r="B139" s="39"/>
      <c r="C139" s="219" t="s">
        <v>149</v>
      </c>
      <c r="D139" s="219" t="s">
        <v>128</v>
      </c>
      <c r="E139" s="220" t="s">
        <v>344</v>
      </c>
      <c r="F139" s="221" t="s">
        <v>345</v>
      </c>
      <c r="G139" s="222" t="s">
        <v>346</v>
      </c>
      <c r="H139" s="223">
        <v>60</v>
      </c>
      <c r="I139" s="224"/>
      <c r="J139" s="225">
        <f>ROUND(I139*H139,2)</f>
        <v>0</v>
      </c>
      <c r="K139" s="221" t="s">
        <v>323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142</v>
      </c>
      <c r="AT139" s="230" t="s">
        <v>128</v>
      </c>
      <c r="AU139" s="230" t="s">
        <v>88</v>
      </c>
      <c r="AY139" s="17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142</v>
      </c>
      <c r="BM139" s="230" t="s">
        <v>347</v>
      </c>
    </row>
    <row r="140" s="13" customFormat="1">
      <c r="A140" s="13"/>
      <c r="B140" s="254"/>
      <c r="C140" s="255"/>
      <c r="D140" s="256" t="s">
        <v>276</v>
      </c>
      <c r="E140" s="257" t="s">
        <v>1</v>
      </c>
      <c r="F140" s="258" t="s">
        <v>348</v>
      </c>
      <c r="G140" s="255"/>
      <c r="H140" s="259">
        <v>60</v>
      </c>
      <c r="I140" s="260"/>
      <c r="J140" s="255"/>
      <c r="K140" s="255"/>
      <c r="L140" s="261"/>
      <c r="M140" s="262"/>
      <c r="N140" s="263"/>
      <c r="O140" s="263"/>
      <c r="P140" s="263"/>
      <c r="Q140" s="263"/>
      <c r="R140" s="263"/>
      <c r="S140" s="263"/>
      <c r="T140" s="26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5" t="s">
        <v>276</v>
      </c>
      <c r="AU140" s="265" t="s">
        <v>88</v>
      </c>
      <c r="AV140" s="13" t="s">
        <v>88</v>
      </c>
      <c r="AW140" s="13" t="s">
        <v>34</v>
      </c>
      <c r="AX140" s="13" t="s">
        <v>86</v>
      </c>
      <c r="AY140" s="265" t="s">
        <v>127</v>
      </c>
    </row>
    <row r="141" s="2" customFormat="1">
      <c r="A141" s="38"/>
      <c r="B141" s="39"/>
      <c r="C141" s="219" t="s">
        <v>153</v>
      </c>
      <c r="D141" s="219" t="s">
        <v>128</v>
      </c>
      <c r="E141" s="220" t="s">
        <v>349</v>
      </c>
      <c r="F141" s="221" t="s">
        <v>350</v>
      </c>
      <c r="G141" s="222" t="s">
        <v>346</v>
      </c>
      <c r="H141" s="223">
        <v>60</v>
      </c>
      <c r="I141" s="224"/>
      <c r="J141" s="225">
        <f>ROUND(I141*H141,2)</f>
        <v>0</v>
      </c>
      <c r="K141" s="221" t="s">
        <v>323</v>
      </c>
      <c r="L141" s="44"/>
      <c r="M141" s="226" t="s">
        <v>1</v>
      </c>
      <c r="N141" s="227" t="s">
        <v>43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142</v>
      </c>
      <c r="AT141" s="230" t="s">
        <v>128</v>
      </c>
      <c r="AU141" s="230" t="s">
        <v>88</v>
      </c>
      <c r="AY141" s="17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86</v>
      </c>
      <c r="BK141" s="231">
        <f>ROUND(I141*H141,2)</f>
        <v>0</v>
      </c>
      <c r="BL141" s="17" t="s">
        <v>142</v>
      </c>
      <c r="BM141" s="230" t="s">
        <v>351</v>
      </c>
    </row>
    <row r="142" s="2" customFormat="1" ht="16.5" customHeight="1">
      <c r="A142" s="38"/>
      <c r="B142" s="39"/>
      <c r="C142" s="242" t="s">
        <v>158</v>
      </c>
      <c r="D142" s="242" t="s">
        <v>178</v>
      </c>
      <c r="E142" s="243" t="s">
        <v>352</v>
      </c>
      <c r="F142" s="244" t="s">
        <v>353</v>
      </c>
      <c r="G142" s="245" t="s">
        <v>354</v>
      </c>
      <c r="H142" s="246">
        <v>2.1000000000000001</v>
      </c>
      <c r="I142" s="247"/>
      <c r="J142" s="248">
        <f>ROUND(I142*H142,2)</f>
        <v>0</v>
      </c>
      <c r="K142" s="244" t="s">
        <v>323</v>
      </c>
      <c r="L142" s="249"/>
      <c r="M142" s="250" t="s">
        <v>1</v>
      </c>
      <c r="N142" s="251" t="s">
        <v>43</v>
      </c>
      <c r="O142" s="91"/>
      <c r="P142" s="228">
        <f>O142*H142</f>
        <v>0</v>
      </c>
      <c r="Q142" s="228">
        <v>0.001</v>
      </c>
      <c r="R142" s="228">
        <f>Q142*H142</f>
        <v>0.0021000000000000003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158</v>
      </c>
      <c r="AT142" s="230" t="s">
        <v>178</v>
      </c>
      <c r="AU142" s="230" t="s">
        <v>88</v>
      </c>
      <c r="AY142" s="17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142</v>
      </c>
      <c r="BM142" s="230" t="s">
        <v>355</v>
      </c>
    </row>
    <row r="143" s="13" customFormat="1">
      <c r="A143" s="13"/>
      <c r="B143" s="254"/>
      <c r="C143" s="255"/>
      <c r="D143" s="256" t="s">
        <v>276</v>
      </c>
      <c r="E143" s="257" t="s">
        <v>1</v>
      </c>
      <c r="F143" s="258" t="s">
        <v>356</v>
      </c>
      <c r="G143" s="255"/>
      <c r="H143" s="259">
        <v>2.1000000000000001</v>
      </c>
      <c r="I143" s="260"/>
      <c r="J143" s="255"/>
      <c r="K143" s="255"/>
      <c r="L143" s="261"/>
      <c r="M143" s="262"/>
      <c r="N143" s="263"/>
      <c r="O143" s="263"/>
      <c r="P143" s="263"/>
      <c r="Q143" s="263"/>
      <c r="R143" s="263"/>
      <c r="S143" s="263"/>
      <c r="T143" s="26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5" t="s">
        <v>276</v>
      </c>
      <c r="AU143" s="265" t="s">
        <v>88</v>
      </c>
      <c r="AV143" s="13" t="s">
        <v>88</v>
      </c>
      <c r="AW143" s="13" t="s">
        <v>34</v>
      </c>
      <c r="AX143" s="13" t="s">
        <v>86</v>
      </c>
      <c r="AY143" s="265" t="s">
        <v>127</v>
      </c>
    </row>
    <row r="144" s="2" customFormat="1">
      <c r="A144" s="38"/>
      <c r="B144" s="39"/>
      <c r="C144" s="219" t="s">
        <v>207</v>
      </c>
      <c r="D144" s="219" t="s">
        <v>128</v>
      </c>
      <c r="E144" s="220" t="s">
        <v>357</v>
      </c>
      <c r="F144" s="221" t="s">
        <v>358</v>
      </c>
      <c r="G144" s="222" t="s">
        <v>346</v>
      </c>
      <c r="H144" s="223">
        <v>60</v>
      </c>
      <c r="I144" s="224"/>
      <c r="J144" s="225">
        <f>ROUND(I144*H144,2)</f>
        <v>0</v>
      </c>
      <c r="K144" s="221" t="s">
        <v>323</v>
      </c>
      <c r="L144" s="44"/>
      <c r="M144" s="226" t="s">
        <v>1</v>
      </c>
      <c r="N144" s="227" t="s">
        <v>43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142</v>
      </c>
      <c r="AT144" s="230" t="s">
        <v>128</v>
      </c>
      <c r="AU144" s="230" t="s">
        <v>88</v>
      </c>
      <c r="AY144" s="17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86</v>
      </c>
      <c r="BK144" s="231">
        <f>ROUND(I144*H144,2)</f>
        <v>0</v>
      </c>
      <c r="BL144" s="17" t="s">
        <v>142</v>
      </c>
      <c r="BM144" s="230" t="s">
        <v>359</v>
      </c>
    </row>
    <row r="145" s="2" customFormat="1">
      <c r="A145" s="38"/>
      <c r="B145" s="39"/>
      <c r="C145" s="219" t="s">
        <v>211</v>
      </c>
      <c r="D145" s="219" t="s">
        <v>128</v>
      </c>
      <c r="E145" s="220" t="s">
        <v>360</v>
      </c>
      <c r="F145" s="221" t="s">
        <v>361</v>
      </c>
      <c r="G145" s="222" t="s">
        <v>346</v>
      </c>
      <c r="H145" s="223">
        <v>34</v>
      </c>
      <c r="I145" s="224"/>
      <c r="J145" s="225">
        <f>ROUND(I145*H145,2)</f>
        <v>0</v>
      </c>
      <c r="K145" s="221" t="s">
        <v>323</v>
      </c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142</v>
      </c>
      <c r="AT145" s="230" t="s">
        <v>128</v>
      </c>
      <c r="AU145" s="230" t="s">
        <v>88</v>
      </c>
      <c r="AY145" s="17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142</v>
      </c>
      <c r="BM145" s="230" t="s">
        <v>362</v>
      </c>
    </row>
    <row r="146" s="2" customFormat="1" ht="21.75" customHeight="1">
      <c r="A146" s="38"/>
      <c r="B146" s="39"/>
      <c r="C146" s="219" t="s">
        <v>215</v>
      </c>
      <c r="D146" s="219" t="s">
        <v>128</v>
      </c>
      <c r="E146" s="220" t="s">
        <v>363</v>
      </c>
      <c r="F146" s="221" t="s">
        <v>364</v>
      </c>
      <c r="G146" s="222" t="s">
        <v>346</v>
      </c>
      <c r="H146" s="223">
        <v>60</v>
      </c>
      <c r="I146" s="224"/>
      <c r="J146" s="225">
        <f>ROUND(I146*H146,2)</f>
        <v>0</v>
      </c>
      <c r="K146" s="221" t="s">
        <v>323</v>
      </c>
      <c r="L146" s="44"/>
      <c r="M146" s="226" t="s">
        <v>1</v>
      </c>
      <c r="N146" s="227" t="s">
        <v>43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142</v>
      </c>
      <c r="AT146" s="230" t="s">
        <v>128</v>
      </c>
      <c r="AU146" s="230" t="s">
        <v>88</v>
      </c>
      <c r="AY146" s="17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142</v>
      </c>
      <c r="BM146" s="230" t="s">
        <v>365</v>
      </c>
    </row>
    <row r="147" s="11" customFormat="1" ht="22.8" customHeight="1">
      <c r="A147" s="11"/>
      <c r="B147" s="205"/>
      <c r="C147" s="206"/>
      <c r="D147" s="207" t="s">
        <v>77</v>
      </c>
      <c r="E147" s="252" t="s">
        <v>88</v>
      </c>
      <c r="F147" s="252" t="s">
        <v>366</v>
      </c>
      <c r="G147" s="206"/>
      <c r="H147" s="206"/>
      <c r="I147" s="209"/>
      <c r="J147" s="253">
        <f>BK147</f>
        <v>0</v>
      </c>
      <c r="K147" s="206"/>
      <c r="L147" s="211"/>
      <c r="M147" s="212"/>
      <c r="N147" s="213"/>
      <c r="O147" s="213"/>
      <c r="P147" s="214">
        <f>SUM(P148:P153)</f>
        <v>0</v>
      </c>
      <c r="Q147" s="213"/>
      <c r="R147" s="214">
        <f>SUM(R148:R153)</f>
        <v>21.059129280000004</v>
      </c>
      <c r="S147" s="213"/>
      <c r="T147" s="215">
        <f>SUM(T148:T153)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16" t="s">
        <v>86</v>
      </c>
      <c r="AT147" s="217" t="s">
        <v>77</v>
      </c>
      <c r="AU147" s="217" t="s">
        <v>86</v>
      </c>
      <c r="AY147" s="216" t="s">
        <v>127</v>
      </c>
      <c r="BK147" s="218">
        <f>SUM(BK148:BK153)</f>
        <v>0</v>
      </c>
    </row>
    <row r="148" s="2" customFormat="1">
      <c r="A148" s="38"/>
      <c r="B148" s="39"/>
      <c r="C148" s="219" t="s">
        <v>219</v>
      </c>
      <c r="D148" s="219" t="s">
        <v>128</v>
      </c>
      <c r="E148" s="220" t="s">
        <v>367</v>
      </c>
      <c r="F148" s="221" t="s">
        <v>368</v>
      </c>
      <c r="G148" s="222" t="s">
        <v>322</v>
      </c>
      <c r="H148" s="223">
        <v>8.4480000000000004</v>
      </c>
      <c r="I148" s="224"/>
      <c r="J148" s="225">
        <f>ROUND(I148*H148,2)</f>
        <v>0</v>
      </c>
      <c r="K148" s="221" t="s">
        <v>323</v>
      </c>
      <c r="L148" s="44"/>
      <c r="M148" s="226" t="s">
        <v>1</v>
      </c>
      <c r="N148" s="227" t="s">
        <v>43</v>
      </c>
      <c r="O148" s="91"/>
      <c r="P148" s="228">
        <f>O148*H148</f>
        <v>0</v>
      </c>
      <c r="Q148" s="228">
        <v>2.45329</v>
      </c>
      <c r="R148" s="228">
        <f>Q148*H148</f>
        <v>20.725393920000002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142</v>
      </c>
      <c r="AT148" s="230" t="s">
        <v>128</v>
      </c>
      <c r="AU148" s="230" t="s">
        <v>88</v>
      </c>
      <c r="AY148" s="17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86</v>
      </c>
      <c r="BK148" s="231">
        <f>ROUND(I148*H148,2)</f>
        <v>0</v>
      </c>
      <c r="BL148" s="17" t="s">
        <v>142</v>
      </c>
      <c r="BM148" s="230" t="s">
        <v>369</v>
      </c>
    </row>
    <row r="149" s="13" customFormat="1">
      <c r="A149" s="13"/>
      <c r="B149" s="254"/>
      <c r="C149" s="255"/>
      <c r="D149" s="256" t="s">
        <v>276</v>
      </c>
      <c r="E149" s="257" t="s">
        <v>1</v>
      </c>
      <c r="F149" s="258" t="s">
        <v>329</v>
      </c>
      <c r="G149" s="255"/>
      <c r="H149" s="259">
        <v>8.4480000000000004</v>
      </c>
      <c r="I149" s="260"/>
      <c r="J149" s="255"/>
      <c r="K149" s="255"/>
      <c r="L149" s="261"/>
      <c r="M149" s="262"/>
      <c r="N149" s="263"/>
      <c r="O149" s="263"/>
      <c r="P149" s="263"/>
      <c r="Q149" s="263"/>
      <c r="R149" s="263"/>
      <c r="S149" s="263"/>
      <c r="T149" s="26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5" t="s">
        <v>276</v>
      </c>
      <c r="AU149" s="265" t="s">
        <v>88</v>
      </c>
      <c r="AV149" s="13" t="s">
        <v>88</v>
      </c>
      <c r="AW149" s="13" t="s">
        <v>34</v>
      </c>
      <c r="AX149" s="13" t="s">
        <v>86</v>
      </c>
      <c r="AY149" s="265" t="s">
        <v>127</v>
      </c>
    </row>
    <row r="150" s="2" customFormat="1" ht="16.5" customHeight="1">
      <c r="A150" s="38"/>
      <c r="B150" s="39"/>
      <c r="C150" s="219" t="s">
        <v>223</v>
      </c>
      <c r="D150" s="219" t="s">
        <v>128</v>
      </c>
      <c r="E150" s="220" t="s">
        <v>370</v>
      </c>
      <c r="F150" s="221" t="s">
        <v>371</v>
      </c>
      <c r="G150" s="222" t="s">
        <v>346</v>
      </c>
      <c r="H150" s="223">
        <v>10.560000000000001</v>
      </c>
      <c r="I150" s="224"/>
      <c r="J150" s="225">
        <f>ROUND(I150*H150,2)</f>
        <v>0</v>
      </c>
      <c r="K150" s="221" t="s">
        <v>323</v>
      </c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0.0026900000000000001</v>
      </c>
      <c r="R150" s="228">
        <f>Q150*H150</f>
        <v>0.028406400000000002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142</v>
      </c>
      <c r="AT150" s="230" t="s">
        <v>128</v>
      </c>
      <c r="AU150" s="230" t="s">
        <v>88</v>
      </c>
      <c r="AY150" s="17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142</v>
      </c>
      <c r="BM150" s="230" t="s">
        <v>372</v>
      </c>
    </row>
    <row r="151" s="13" customFormat="1">
      <c r="A151" s="13"/>
      <c r="B151" s="254"/>
      <c r="C151" s="255"/>
      <c r="D151" s="256" t="s">
        <v>276</v>
      </c>
      <c r="E151" s="257" t="s">
        <v>1</v>
      </c>
      <c r="F151" s="258" t="s">
        <v>373</v>
      </c>
      <c r="G151" s="255"/>
      <c r="H151" s="259">
        <v>10.560000000000001</v>
      </c>
      <c r="I151" s="260"/>
      <c r="J151" s="255"/>
      <c r="K151" s="255"/>
      <c r="L151" s="261"/>
      <c r="M151" s="262"/>
      <c r="N151" s="263"/>
      <c r="O151" s="263"/>
      <c r="P151" s="263"/>
      <c r="Q151" s="263"/>
      <c r="R151" s="263"/>
      <c r="S151" s="263"/>
      <c r="T151" s="26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5" t="s">
        <v>276</v>
      </c>
      <c r="AU151" s="265" t="s">
        <v>88</v>
      </c>
      <c r="AV151" s="13" t="s">
        <v>88</v>
      </c>
      <c r="AW151" s="13" t="s">
        <v>34</v>
      </c>
      <c r="AX151" s="13" t="s">
        <v>86</v>
      </c>
      <c r="AY151" s="265" t="s">
        <v>127</v>
      </c>
    </row>
    <row r="152" s="2" customFormat="1" ht="16.5" customHeight="1">
      <c r="A152" s="38"/>
      <c r="B152" s="39"/>
      <c r="C152" s="219" t="s">
        <v>227</v>
      </c>
      <c r="D152" s="219" t="s">
        <v>128</v>
      </c>
      <c r="E152" s="220" t="s">
        <v>374</v>
      </c>
      <c r="F152" s="221" t="s">
        <v>375</v>
      </c>
      <c r="G152" s="222" t="s">
        <v>346</v>
      </c>
      <c r="H152" s="223">
        <v>10.560000000000001</v>
      </c>
      <c r="I152" s="224"/>
      <c r="J152" s="225">
        <f>ROUND(I152*H152,2)</f>
        <v>0</v>
      </c>
      <c r="K152" s="221" t="s">
        <v>323</v>
      </c>
      <c r="L152" s="44"/>
      <c r="M152" s="226" t="s">
        <v>1</v>
      </c>
      <c r="N152" s="227" t="s">
        <v>43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142</v>
      </c>
      <c r="AT152" s="230" t="s">
        <v>128</v>
      </c>
      <c r="AU152" s="230" t="s">
        <v>88</v>
      </c>
      <c r="AY152" s="17" t="s">
        <v>127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86</v>
      </c>
      <c r="BK152" s="231">
        <f>ROUND(I152*H152,2)</f>
        <v>0</v>
      </c>
      <c r="BL152" s="17" t="s">
        <v>142</v>
      </c>
      <c r="BM152" s="230" t="s">
        <v>376</v>
      </c>
    </row>
    <row r="153" s="2" customFormat="1" ht="21.75" customHeight="1">
      <c r="A153" s="38"/>
      <c r="B153" s="39"/>
      <c r="C153" s="219" t="s">
        <v>8</v>
      </c>
      <c r="D153" s="219" t="s">
        <v>128</v>
      </c>
      <c r="E153" s="220" t="s">
        <v>377</v>
      </c>
      <c r="F153" s="221" t="s">
        <v>378</v>
      </c>
      <c r="G153" s="222" t="s">
        <v>338</v>
      </c>
      <c r="H153" s="223">
        <v>0.28799999999999998</v>
      </c>
      <c r="I153" s="224"/>
      <c r="J153" s="225">
        <f>ROUND(I153*H153,2)</f>
        <v>0</v>
      </c>
      <c r="K153" s="221" t="s">
        <v>323</v>
      </c>
      <c r="L153" s="44"/>
      <c r="M153" s="226" t="s">
        <v>1</v>
      </c>
      <c r="N153" s="227" t="s">
        <v>43</v>
      </c>
      <c r="O153" s="91"/>
      <c r="P153" s="228">
        <f>O153*H153</f>
        <v>0</v>
      </c>
      <c r="Q153" s="228">
        <v>1.0601700000000001</v>
      </c>
      <c r="R153" s="228">
        <f>Q153*H153</f>
        <v>0.30532895999999998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142</v>
      </c>
      <c r="AT153" s="230" t="s">
        <v>128</v>
      </c>
      <c r="AU153" s="230" t="s">
        <v>88</v>
      </c>
      <c r="AY153" s="17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86</v>
      </c>
      <c r="BK153" s="231">
        <f>ROUND(I153*H153,2)</f>
        <v>0</v>
      </c>
      <c r="BL153" s="17" t="s">
        <v>142</v>
      </c>
      <c r="BM153" s="230" t="s">
        <v>379</v>
      </c>
    </row>
    <row r="154" s="11" customFormat="1" ht="22.8" customHeight="1">
      <c r="A154" s="11"/>
      <c r="B154" s="205"/>
      <c r="C154" s="206"/>
      <c r="D154" s="207" t="s">
        <v>77</v>
      </c>
      <c r="E154" s="252" t="s">
        <v>126</v>
      </c>
      <c r="F154" s="252" t="s">
        <v>380</v>
      </c>
      <c r="G154" s="206"/>
      <c r="H154" s="206"/>
      <c r="I154" s="209"/>
      <c r="J154" s="253">
        <f>BK154</f>
        <v>0</v>
      </c>
      <c r="K154" s="206"/>
      <c r="L154" s="211"/>
      <c r="M154" s="212"/>
      <c r="N154" s="213"/>
      <c r="O154" s="213"/>
      <c r="P154" s="214">
        <f>P155</f>
        <v>0</v>
      </c>
      <c r="Q154" s="213"/>
      <c r="R154" s="214">
        <f>R155</f>
        <v>0</v>
      </c>
      <c r="S154" s="213"/>
      <c r="T154" s="215">
        <f>T155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16" t="s">
        <v>86</v>
      </c>
      <c r="AT154" s="217" t="s">
        <v>77</v>
      </c>
      <c r="AU154" s="217" t="s">
        <v>86</v>
      </c>
      <c r="AY154" s="216" t="s">
        <v>127</v>
      </c>
      <c r="BK154" s="218">
        <f>BK155</f>
        <v>0</v>
      </c>
    </row>
    <row r="155" s="2" customFormat="1" ht="16.5" customHeight="1">
      <c r="A155" s="38"/>
      <c r="B155" s="39"/>
      <c r="C155" s="219" t="s">
        <v>176</v>
      </c>
      <c r="D155" s="219" t="s">
        <v>128</v>
      </c>
      <c r="E155" s="220" t="s">
        <v>381</v>
      </c>
      <c r="F155" s="221" t="s">
        <v>382</v>
      </c>
      <c r="G155" s="222" t="s">
        <v>346</v>
      </c>
      <c r="H155" s="223">
        <v>34</v>
      </c>
      <c r="I155" s="224"/>
      <c r="J155" s="225">
        <f>ROUND(I155*H155,2)</f>
        <v>0</v>
      </c>
      <c r="K155" s="221" t="s">
        <v>323</v>
      </c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142</v>
      </c>
      <c r="AT155" s="230" t="s">
        <v>128</v>
      </c>
      <c r="AU155" s="230" t="s">
        <v>88</v>
      </c>
      <c r="AY155" s="17" t="s">
        <v>127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142</v>
      </c>
      <c r="BM155" s="230" t="s">
        <v>383</v>
      </c>
    </row>
    <row r="156" s="11" customFormat="1" ht="22.8" customHeight="1">
      <c r="A156" s="11"/>
      <c r="B156" s="205"/>
      <c r="C156" s="206"/>
      <c r="D156" s="207" t="s">
        <v>77</v>
      </c>
      <c r="E156" s="252" t="s">
        <v>384</v>
      </c>
      <c r="F156" s="252" t="s">
        <v>385</v>
      </c>
      <c r="G156" s="206"/>
      <c r="H156" s="206"/>
      <c r="I156" s="209"/>
      <c r="J156" s="253">
        <f>BK156</f>
        <v>0</v>
      </c>
      <c r="K156" s="206"/>
      <c r="L156" s="211"/>
      <c r="M156" s="212"/>
      <c r="N156" s="213"/>
      <c r="O156" s="213"/>
      <c r="P156" s="214">
        <f>P157</f>
        <v>0</v>
      </c>
      <c r="Q156" s="213"/>
      <c r="R156" s="214">
        <f>R157</f>
        <v>0</v>
      </c>
      <c r="S156" s="213"/>
      <c r="T156" s="215">
        <f>T157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16" t="s">
        <v>86</v>
      </c>
      <c r="AT156" s="217" t="s">
        <v>77</v>
      </c>
      <c r="AU156" s="217" t="s">
        <v>86</v>
      </c>
      <c r="AY156" s="216" t="s">
        <v>127</v>
      </c>
      <c r="BK156" s="218">
        <f>BK157</f>
        <v>0</v>
      </c>
    </row>
    <row r="157" s="2" customFormat="1" ht="16.5" customHeight="1">
      <c r="A157" s="38"/>
      <c r="B157" s="39"/>
      <c r="C157" s="219" t="s">
        <v>237</v>
      </c>
      <c r="D157" s="219" t="s">
        <v>128</v>
      </c>
      <c r="E157" s="220" t="s">
        <v>386</v>
      </c>
      <c r="F157" s="221" t="s">
        <v>387</v>
      </c>
      <c r="G157" s="222" t="s">
        <v>338</v>
      </c>
      <c r="H157" s="223">
        <v>21.061</v>
      </c>
      <c r="I157" s="224"/>
      <c r="J157" s="225">
        <f>ROUND(I157*H157,2)</f>
        <v>0</v>
      </c>
      <c r="K157" s="221" t="s">
        <v>323</v>
      </c>
      <c r="L157" s="44"/>
      <c r="M157" s="232" t="s">
        <v>1</v>
      </c>
      <c r="N157" s="233" t="s">
        <v>43</v>
      </c>
      <c r="O157" s="234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142</v>
      </c>
      <c r="AT157" s="230" t="s">
        <v>128</v>
      </c>
      <c r="AU157" s="230" t="s">
        <v>88</v>
      </c>
      <c r="AY157" s="17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86</v>
      </c>
      <c r="BK157" s="231">
        <f>ROUND(I157*H157,2)</f>
        <v>0</v>
      </c>
      <c r="BL157" s="17" t="s">
        <v>142</v>
      </c>
      <c r="BM157" s="230" t="s">
        <v>388</v>
      </c>
    </row>
    <row r="158" s="2" customFormat="1" ht="6.96" customHeight="1">
      <c r="A158" s="38"/>
      <c r="B158" s="66"/>
      <c r="C158" s="67"/>
      <c r="D158" s="67"/>
      <c r="E158" s="67"/>
      <c r="F158" s="67"/>
      <c r="G158" s="67"/>
      <c r="H158" s="67"/>
      <c r="I158" s="67"/>
      <c r="J158" s="67"/>
      <c r="K158" s="67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yjPuUBv+4m97SA4Qx8/zd2uSPLzl7KXKblMWpBXDn/kTsEH6BT8i1CQ5kTnN59EFV1agfG1e9XekF8/AL1jx5g==" hashValue="UUOT3/2T3nIAETTb9TXf0E0tSuj/1qJ4NJXLRgFrK5cC9k27OuuoAh9Gpga2XS1M3g1g+1zoidwOLV7QuWzVJg==" algorithmName="SHA-512" password="CC35"/>
  <autoFilter ref="C124:K1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Napojení měnírny Stadion MR1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389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32</v>
      </c>
      <c r="F21" s="38"/>
      <c r="G21" s="38"/>
      <c r="H21" s="38"/>
      <c r="I21" s="150" t="s">
        <v>27</v>
      </c>
      <c r="J21" s="141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ROUND((SUM(BE118:BE121)),  2)</f>
        <v>0</v>
      </c>
      <c r="G33" s="38"/>
      <c r="H33" s="38"/>
      <c r="I33" s="164">
        <v>0.20999999999999999</v>
      </c>
      <c r="J33" s="163">
        <f>ROUND(((SUM(BE118:BE121))*I33),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ROUND((SUM(BF118:BF121)),  2)</f>
        <v>0</v>
      </c>
      <c r="G34" s="38"/>
      <c r="H34" s="38"/>
      <c r="I34" s="164">
        <v>0.14999999999999999</v>
      </c>
      <c r="J34" s="163">
        <f>ROUND(((SUM(BF118:BF121))*I34),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ROUND((SUM(BG118:BG121)),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ROUND((SUM(BH118:BH121)),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ROUND((SUM(BI118:BI121)),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Napojení měnírny Stadion MR1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099 - Napájecí vedení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Pardubice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Dopravní podnik města Pardubic</v>
      </c>
      <c r="G91" s="40"/>
      <c r="H91" s="40"/>
      <c r="I91" s="32" t="s">
        <v>30</v>
      </c>
      <c r="J91" s="36" t="str">
        <f>E21</f>
        <v>PRODIN a.s., K Vápence 2745,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Michal Hornýš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106</v>
      </c>
      <c r="D94" s="185"/>
      <c r="E94" s="185"/>
      <c r="F94" s="185"/>
      <c r="G94" s="185"/>
      <c r="H94" s="185"/>
      <c r="I94" s="185"/>
      <c r="J94" s="186" t="s">
        <v>107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88"/>
      <c r="C97" s="189"/>
      <c r="D97" s="190" t="s">
        <v>390</v>
      </c>
      <c r="E97" s="191"/>
      <c r="F97" s="191"/>
      <c r="G97" s="191"/>
      <c r="H97" s="191"/>
      <c r="I97" s="191"/>
      <c r="J97" s="192">
        <f>J119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7"/>
      <c r="C98" s="133"/>
      <c r="D98" s="238" t="s">
        <v>391</v>
      </c>
      <c r="E98" s="239"/>
      <c r="F98" s="239"/>
      <c r="G98" s="239"/>
      <c r="H98" s="239"/>
      <c r="I98" s="239"/>
      <c r="J98" s="240">
        <f>J120</f>
        <v>0</v>
      </c>
      <c r="K98" s="133"/>
      <c r="L98" s="241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83" t="str">
        <f>E7</f>
        <v>Napojení měnírny Stadion MR1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099 - Napájecí vedení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Pardubice </v>
      </c>
      <c r="G112" s="40"/>
      <c r="H112" s="40"/>
      <c r="I112" s="32" t="s">
        <v>22</v>
      </c>
      <c r="J112" s="79" t="str">
        <f>IF(J12="","",J12)</f>
        <v>16. 10. 2020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24</v>
      </c>
      <c r="D114" s="40"/>
      <c r="E114" s="40"/>
      <c r="F114" s="27" t="str">
        <f>E15</f>
        <v>Dopravní podnik města Pardubic</v>
      </c>
      <c r="G114" s="40"/>
      <c r="H114" s="40"/>
      <c r="I114" s="32" t="s">
        <v>30</v>
      </c>
      <c r="J114" s="36" t="str">
        <f>E21</f>
        <v>PRODIN a.s., K Vápence 2745, 530 02 Pardubice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>Ing. Michal Hornýš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94"/>
      <c r="B117" s="195"/>
      <c r="C117" s="196" t="s">
        <v>112</v>
      </c>
      <c r="D117" s="197" t="s">
        <v>63</v>
      </c>
      <c r="E117" s="197" t="s">
        <v>59</v>
      </c>
      <c r="F117" s="197" t="s">
        <v>60</v>
      </c>
      <c r="G117" s="197" t="s">
        <v>113</v>
      </c>
      <c r="H117" s="197" t="s">
        <v>114</v>
      </c>
      <c r="I117" s="197" t="s">
        <v>115</v>
      </c>
      <c r="J117" s="197" t="s">
        <v>107</v>
      </c>
      <c r="K117" s="198" t="s">
        <v>116</v>
      </c>
      <c r="L117" s="199"/>
      <c r="M117" s="100" t="s">
        <v>1</v>
      </c>
      <c r="N117" s="101" t="s">
        <v>42</v>
      </c>
      <c r="O117" s="101" t="s">
        <v>117</v>
      </c>
      <c r="P117" s="101" t="s">
        <v>118</v>
      </c>
      <c r="Q117" s="101" t="s">
        <v>119</v>
      </c>
      <c r="R117" s="101" t="s">
        <v>120</v>
      </c>
      <c r="S117" s="101" t="s">
        <v>121</v>
      </c>
      <c r="T117" s="102" t="s">
        <v>122</v>
      </c>
      <c r="U117" s="194"/>
      <c r="V117" s="194"/>
      <c r="W117" s="194"/>
      <c r="X117" s="194"/>
      <c r="Y117" s="194"/>
      <c r="Z117" s="194"/>
      <c r="AA117" s="194"/>
      <c r="AB117" s="194"/>
      <c r="AC117" s="194"/>
      <c r="AD117" s="194"/>
      <c r="AE117" s="194"/>
    </row>
    <row r="118" s="2" customFormat="1" ht="22.8" customHeight="1">
      <c r="A118" s="38"/>
      <c r="B118" s="39"/>
      <c r="C118" s="107" t="s">
        <v>123</v>
      </c>
      <c r="D118" s="40"/>
      <c r="E118" s="40"/>
      <c r="F118" s="40"/>
      <c r="G118" s="40"/>
      <c r="H118" s="40"/>
      <c r="I118" s="40"/>
      <c r="J118" s="200">
        <f>BK118</f>
        <v>0</v>
      </c>
      <c r="K118" s="40"/>
      <c r="L118" s="44"/>
      <c r="M118" s="103"/>
      <c r="N118" s="201"/>
      <c r="O118" s="104"/>
      <c r="P118" s="202">
        <f>P119</f>
        <v>0</v>
      </c>
      <c r="Q118" s="104"/>
      <c r="R118" s="202">
        <f>R119</f>
        <v>0</v>
      </c>
      <c r="S118" s="104"/>
      <c r="T118" s="203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109</v>
      </c>
      <c r="BK118" s="204">
        <f>BK119</f>
        <v>0</v>
      </c>
    </row>
    <row r="119" s="11" customFormat="1" ht="25.92" customHeight="1">
      <c r="A119" s="11"/>
      <c r="B119" s="205"/>
      <c r="C119" s="206"/>
      <c r="D119" s="207" t="s">
        <v>77</v>
      </c>
      <c r="E119" s="208" t="s">
        <v>317</v>
      </c>
      <c r="F119" s="208" t="s">
        <v>317</v>
      </c>
      <c r="G119" s="206"/>
      <c r="H119" s="206"/>
      <c r="I119" s="209"/>
      <c r="J119" s="210">
        <f>BK119</f>
        <v>0</v>
      </c>
      <c r="K119" s="206"/>
      <c r="L119" s="211"/>
      <c r="M119" s="212"/>
      <c r="N119" s="213"/>
      <c r="O119" s="213"/>
      <c r="P119" s="214">
        <f>P120</f>
        <v>0</v>
      </c>
      <c r="Q119" s="213"/>
      <c r="R119" s="214">
        <f>R120</f>
        <v>0</v>
      </c>
      <c r="S119" s="213"/>
      <c r="T119" s="215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16" t="s">
        <v>86</v>
      </c>
      <c r="AT119" s="217" t="s">
        <v>77</v>
      </c>
      <c r="AU119" s="217" t="s">
        <v>78</v>
      </c>
      <c r="AY119" s="216" t="s">
        <v>127</v>
      </c>
      <c r="BK119" s="218">
        <f>BK120</f>
        <v>0</v>
      </c>
    </row>
    <row r="120" s="11" customFormat="1" ht="22.8" customHeight="1">
      <c r="A120" s="11"/>
      <c r="B120" s="205"/>
      <c r="C120" s="206"/>
      <c r="D120" s="207" t="s">
        <v>77</v>
      </c>
      <c r="E120" s="252" t="s">
        <v>392</v>
      </c>
      <c r="F120" s="252" t="s">
        <v>97</v>
      </c>
      <c r="G120" s="206"/>
      <c r="H120" s="206"/>
      <c r="I120" s="209"/>
      <c r="J120" s="253">
        <f>BK120</f>
        <v>0</v>
      </c>
      <c r="K120" s="206"/>
      <c r="L120" s="211"/>
      <c r="M120" s="212"/>
      <c r="N120" s="213"/>
      <c r="O120" s="213"/>
      <c r="P120" s="214">
        <f>P121</f>
        <v>0</v>
      </c>
      <c r="Q120" s="213"/>
      <c r="R120" s="214">
        <f>R121</f>
        <v>0</v>
      </c>
      <c r="S120" s="213"/>
      <c r="T120" s="215">
        <f>T121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16" t="s">
        <v>86</v>
      </c>
      <c r="AT120" s="217" t="s">
        <v>77</v>
      </c>
      <c r="AU120" s="217" t="s">
        <v>86</v>
      </c>
      <c r="AY120" s="216" t="s">
        <v>127</v>
      </c>
      <c r="BK120" s="218">
        <f>BK121</f>
        <v>0</v>
      </c>
    </row>
    <row r="121" s="2" customFormat="1" ht="16.5" customHeight="1">
      <c r="A121" s="38"/>
      <c r="B121" s="39"/>
      <c r="C121" s="219" t="s">
        <v>86</v>
      </c>
      <c r="D121" s="219" t="s">
        <v>128</v>
      </c>
      <c r="E121" s="220" t="s">
        <v>393</v>
      </c>
      <c r="F121" s="221" t="s">
        <v>97</v>
      </c>
      <c r="G121" s="222" t="s">
        <v>136</v>
      </c>
      <c r="H121" s="223">
        <v>1</v>
      </c>
      <c r="I121" s="224"/>
      <c r="J121" s="225">
        <f>ROUND(I121*H121,2)</f>
        <v>0</v>
      </c>
      <c r="K121" s="221" t="s">
        <v>1</v>
      </c>
      <c r="L121" s="44"/>
      <c r="M121" s="232" t="s">
        <v>1</v>
      </c>
      <c r="N121" s="233" t="s">
        <v>43</v>
      </c>
      <c r="O121" s="234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142</v>
      </c>
      <c r="AT121" s="230" t="s">
        <v>128</v>
      </c>
      <c r="AU121" s="230" t="s">
        <v>88</v>
      </c>
      <c r="AY121" s="17" t="s">
        <v>127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86</v>
      </c>
      <c r="BK121" s="231">
        <f>ROUND(I121*H121,2)</f>
        <v>0</v>
      </c>
      <c r="BL121" s="17" t="s">
        <v>142</v>
      </c>
      <c r="BM121" s="230" t="s">
        <v>394</v>
      </c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0dN4M684YSS0HsNHE/gKlMGZFnRUtigwOjKdZSIeJS8uEColqy041HNwyZXPYoccicveHq50r56wj9dQ1SfpYg==" hashValue="Xa7QqKNhp+qUIwIzLPqF79TeULQk/ACx+ZPm8xJJZjbZ3KDQIZAu9VPVVSYFV85D6hdQs9FIs1+ScVEKHgoly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Napojení měnírny Stadion MR1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395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164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32</v>
      </c>
      <c r="F21" s="38"/>
      <c r="G21" s="38"/>
      <c r="H21" s="38"/>
      <c r="I21" s="150" t="s">
        <v>27</v>
      </c>
      <c r="J21" s="141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ROUND((SUM(BE122:BE167)),  2)</f>
        <v>0</v>
      </c>
      <c r="G33" s="38"/>
      <c r="H33" s="38"/>
      <c r="I33" s="164">
        <v>0.20999999999999999</v>
      </c>
      <c r="J33" s="163">
        <f>ROUND(((SUM(BE122:BE167))*I33),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ROUND((SUM(BF122:BF167)),  2)</f>
        <v>0</v>
      </c>
      <c r="G34" s="38"/>
      <c r="H34" s="38"/>
      <c r="I34" s="164">
        <v>0.14999999999999999</v>
      </c>
      <c r="J34" s="163">
        <f>ROUND(((SUM(BF122:BF167))*I34),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ROUND((SUM(BG122:BG167)),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ROUND((SUM(BH122:BH167)),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ROUND((SUM(BI122:BI167)),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Napojení měnírny Stadion MR1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998 - Demolice stávají...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Dopravní podnik města Pardubic</v>
      </c>
      <c r="G91" s="40"/>
      <c r="H91" s="40"/>
      <c r="I91" s="32" t="s">
        <v>30</v>
      </c>
      <c r="J91" s="36" t="str">
        <f>E21</f>
        <v>PRODIN a.s., K Vápence 2745,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Michal Hornýš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106</v>
      </c>
      <c r="D94" s="185"/>
      <c r="E94" s="185"/>
      <c r="F94" s="185"/>
      <c r="G94" s="185"/>
      <c r="H94" s="185"/>
      <c r="I94" s="185"/>
      <c r="J94" s="186" t="s">
        <v>107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108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88"/>
      <c r="C97" s="189"/>
      <c r="D97" s="190" t="s">
        <v>390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7"/>
      <c r="C98" s="133"/>
      <c r="D98" s="238" t="s">
        <v>313</v>
      </c>
      <c r="E98" s="239"/>
      <c r="F98" s="239"/>
      <c r="G98" s="239"/>
      <c r="H98" s="239"/>
      <c r="I98" s="239"/>
      <c r="J98" s="240">
        <f>J124</f>
        <v>0</v>
      </c>
      <c r="K98" s="133"/>
      <c r="L98" s="241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7"/>
      <c r="C99" s="133"/>
      <c r="D99" s="238" t="s">
        <v>314</v>
      </c>
      <c r="E99" s="239"/>
      <c r="F99" s="239"/>
      <c r="G99" s="239"/>
      <c r="H99" s="239"/>
      <c r="I99" s="239"/>
      <c r="J99" s="240">
        <f>J135</f>
        <v>0</v>
      </c>
      <c r="K99" s="133"/>
      <c r="L99" s="241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7"/>
      <c r="C100" s="133"/>
      <c r="D100" s="238" t="s">
        <v>396</v>
      </c>
      <c r="E100" s="239"/>
      <c r="F100" s="239"/>
      <c r="G100" s="239"/>
      <c r="H100" s="239"/>
      <c r="I100" s="239"/>
      <c r="J100" s="240">
        <f>J137</f>
        <v>0</v>
      </c>
      <c r="K100" s="133"/>
      <c r="L100" s="241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7"/>
      <c r="C101" s="133"/>
      <c r="D101" s="238" t="s">
        <v>397</v>
      </c>
      <c r="E101" s="239"/>
      <c r="F101" s="239"/>
      <c r="G101" s="239"/>
      <c r="H101" s="239"/>
      <c r="I101" s="239"/>
      <c r="J101" s="240">
        <f>J142</f>
        <v>0</v>
      </c>
      <c r="K101" s="133"/>
      <c r="L101" s="241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9" customFormat="1" ht="24.96" customHeight="1">
      <c r="A102" s="9"/>
      <c r="B102" s="188"/>
      <c r="C102" s="189"/>
      <c r="D102" s="190" t="s">
        <v>398</v>
      </c>
      <c r="E102" s="191"/>
      <c r="F102" s="191"/>
      <c r="G102" s="191"/>
      <c r="H102" s="191"/>
      <c r="I102" s="191"/>
      <c r="J102" s="192">
        <f>J154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Napojení měnírny Stadion MR1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998 - Demolice stávají...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16. 10. 2020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>Dopravní podnik města Pardubic</v>
      </c>
      <c r="G118" s="40"/>
      <c r="H118" s="40"/>
      <c r="I118" s="32" t="s">
        <v>30</v>
      </c>
      <c r="J118" s="36" t="str">
        <f>E21</f>
        <v>PRODIN a.s., K Vápence 2745, 530 02 Pardubice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Ing. Michal Hornýš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94"/>
      <c r="B121" s="195"/>
      <c r="C121" s="196" t="s">
        <v>112</v>
      </c>
      <c r="D121" s="197" t="s">
        <v>63</v>
      </c>
      <c r="E121" s="197" t="s">
        <v>59</v>
      </c>
      <c r="F121" s="197" t="s">
        <v>60</v>
      </c>
      <c r="G121" s="197" t="s">
        <v>113</v>
      </c>
      <c r="H121" s="197" t="s">
        <v>114</v>
      </c>
      <c r="I121" s="197" t="s">
        <v>115</v>
      </c>
      <c r="J121" s="197" t="s">
        <v>107</v>
      </c>
      <c r="K121" s="198" t="s">
        <v>116</v>
      </c>
      <c r="L121" s="199"/>
      <c r="M121" s="100" t="s">
        <v>1</v>
      </c>
      <c r="N121" s="101" t="s">
        <v>42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/>
      <c r="AE121" s="194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200">
        <f>BK122</f>
        <v>0</v>
      </c>
      <c r="K122" s="40"/>
      <c r="L122" s="44"/>
      <c r="M122" s="103"/>
      <c r="N122" s="201"/>
      <c r="O122" s="104"/>
      <c r="P122" s="202">
        <f>P123+P154</f>
        <v>0</v>
      </c>
      <c r="Q122" s="104"/>
      <c r="R122" s="202">
        <f>R123+R154</f>
        <v>19.298966599999996</v>
      </c>
      <c r="S122" s="104"/>
      <c r="T122" s="203">
        <f>T123+T154</f>
        <v>73.27901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109</v>
      </c>
      <c r="BK122" s="204">
        <f>BK123+BK154</f>
        <v>0</v>
      </c>
    </row>
    <row r="123" s="11" customFormat="1" ht="25.92" customHeight="1">
      <c r="A123" s="11"/>
      <c r="B123" s="205"/>
      <c r="C123" s="206"/>
      <c r="D123" s="207" t="s">
        <v>77</v>
      </c>
      <c r="E123" s="208" t="s">
        <v>317</v>
      </c>
      <c r="F123" s="208" t="s">
        <v>317</v>
      </c>
      <c r="G123" s="206"/>
      <c r="H123" s="206"/>
      <c r="I123" s="209"/>
      <c r="J123" s="210">
        <f>BK123</f>
        <v>0</v>
      </c>
      <c r="K123" s="206"/>
      <c r="L123" s="211"/>
      <c r="M123" s="212"/>
      <c r="N123" s="213"/>
      <c r="O123" s="213"/>
      <c r="P123" s="214">
        <f>P124+P135+P137+P142</f>
        <v>0</v>
      </c>
      <c r="Q123" s="213"/>
      <c r="R123" s="214">
        <f>R124+R135+R137+R142</f>
        <v>19.298966599999996</v>
      </c>
      <c r="S123" s="213"/>
      <c r="T123" s="215">
        <f>T124+T135+T137+T142</f>
        <v>73.27901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6" t="s">
        <v>86</v>
      </c>
      <c r="AT123" s="217" t="s">
        <v>77</v>
      </c>
      <c r="AU123" s="217" t="s">
        <v>78</v>
      </c>
      <c r="AY123" s="216" t="s">
        <v>127</v>
      </c>
      <c r="BK123" s="218">
        <f>BK124+BK135+BK137+BK142</f>
        <v>0</v>
      </c>
    </row>
    <row r="124" s="11" customFormat="1" ht="22.8" customHeight="1">
      <c r="A124" s="11"/>
      <c r="B124" s="205"/>
      <c r="C124" s="206"/>
      <c r="D124" s="207" t="s">
        <v>77</v>
      </c>
      <c r="E124" s="252" t="s">
        <v>86</v>
      </c>
      <c r="F124" s="252" t="s">
        <v>319</v>
      </c>
      <c r="G124" s="206"/>
      <c r="H124" s="206"/>
      <c r="I124" s="209"/>
      <c r="J124" s="253">
        <f>BK124</f>
        <v>0</v>
      </c>
      <c r="K124" s="206"/>
      <c r="L124" s="211"/>
      <c r="M124" s="212"/>
      <c r="N124" s="213"/>
      <c r="O124" s="213"/>
      <c r="P124" s="214">
        <f>SUM(P125:P134)</f>
        <v>0</v>
      </c>
      <c r="Q124" s="213"/>
      <c r="R124" s="214">
        <f>SUM(R125:R134)</f>
        <v>0</v>
      </c>
      <c r="S124" s="213"/>
      <c r="T124" s="215">
        <f>SUM(T125:T134)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6" t="s">
        <v>86</v>
      </c>
      <c r="AT124" s="217" t="s">
        <v>77</v>
      </c>
      <c r="AU124" s="217" t="s">
        <v>86</v>
      </c>
      <c r="AY124" s="216" t="s">
        <v>127</v>
      </c>
      <c r="BK124" s="218">
        <f>SUM(BK125:BK134)</f>
        <v>0</v>
      </c>
    </row>
    <row r="125" s="2" customFormat="1" ht="33" customHeight="1">
      <c r="A125" s="38"/>
      <c r="B125" s="39"/>
      <c r="C125" s="219" t="s">
        <v>86</v>
      </c>
      <c r="D125" s="219" t="s">
        <v>128</v>
      </c>
      <c r="E125" s="220" t="s">
        <v>399</v>
      </c>
      <c r="F125" s="221" t="s">
        <v>400</v>
      </c>
      <c r="G125" s="222" t="s">
        <v>322</v>
      </c>
      <c r="H125" s="223">
        <v>7.3860000000000001</v>
      </c>
      <c r="I125" s="224"/>
      <c r="J125" s="225">
        <f>ROUND(I125*H125,2)</f>
        <v>0</v>
      </c>
      <c r="K125" s="221" t="s">
        <v>323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142</v>
      </c>
      <c r="AT125" s="230" t="s">
        <v>128</v>
      </c>
      <c r="AU125" s="230" t="s">
        <v>88</v>
      </c>
      <c r="AY125" s="17" t="s">
        <v>127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142</v>
      </c>
      <c r="BM125" s="230" t="s">
        <v>401</v>
      </c>
    </row>
    <row r="126" s="15" customFormat="1">
      <c r="A126" s="15"/>
      <c r="B126" s="277"/>
      <c r="C126" s="278"/>
      <c r="D126" s="256" t="s">
        <v>276</v>
      </c>
      <c r="E126" s="279" t="s">
        <v>1</v>
      </c>
      <c r="F126" s="280" t="s">
        <v>402</v>
      </c>
      <c r="G126" s="278"/>
      <c r="H126" s="279" t="s">
        <v>1</v>
      </c>
      <c r="I126" s="281"/>
      <c r="J126" s="278"/>
      <c r="K126" s="278"/>
      <c r="L126" s="282"/>
      <c r="M126" s="283"/>
      <c r="N126" s="284"/>
      <c r="O126" s="284"/>
      <c r="P126" s="284"/>
      <c r="Q126" s="284"/>
      <c r="R126" s="284"/>
      <c r="S126" s="284"/>
      <c r="T126" s="28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6" t="s">
        <v>276</v>
      </c>
      <c r="AU126" s="286" t="s">
        <v>88</v>
      </c>
      <c r="AV126" s="15" t="s">
        <v>86</v>
      </c>
      <c r="AW126" s="15" t="s">
        <v>34</v>
      </c>
      <c r="AX126" s="15" t="s">
        <v>78</v>
      </c>
      <c r="AY126" s="286" t="s">
        <v>127</v>
      </c>
    </row>
    <row r="127" s="15" customFormat="1">
      <c r="A127" s="15"/>
      <c r="B127" s="277"/>
      <c r="C127" s="278"/>
      <c r="D127" s="256" t="s">
        <v>276</v>
      </c>
      <c r="E127" s="279" t="s">
        <v>1</v>
      </c>
      <c r="F127" s="280" t="s">
        <v>403</v>
      </c>
      <c r="G127" s="278"/>
      <c r="H127" s="279" t="s">
        <v>1</v>
      </c>
      <c r="I127" s="281"/>
      <c r="J127" s="278"/>
      <c r="K127" s="278"/>
      <c r="L127" s="282"/>
      <c r="M127" s="283"/>
      <c r="N127" s="284"/>
      <c r="O127" s="284"/>
      <c r="P127" s="284"/>
      <c r="Q127" s="284"/>
      <c r="R127" s="284"/>
      <c r="S127" s="284"/>
      <c r="T127" s="28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6" t="s">
        <v>276</v>
      </c>
      <c r="AU127" s="286" t="s">
        <v>88</v>
      </c>
      <c r="AV127" s="15" t="s">
        <v>86</v>
      </c>
      <c r="AW127" s="15" t="s">
        <v>34</v>
      </c>
      <c r="AX127" s="15" t="s">
        <v>78</v>
      </c>
      <c r="AY127" s="286" t="s">
        <v>127</v>
      </c>
    </row>
    <row r="128" s="15" customFormat="1">
      <c r="A128" s="15"/>
      <c r="B128" s="277"/>
      <c r="C128" s="278"/>
      <c r="D128" s="256" t="s">
        <v>276</v>
      </c>
      <c r="E128" s="279" t="s">
        <v>1</v>
      </c>
      <c r="F128" s="280" t="s">
        <v>404</v>
      </c>
      <c r="G128" s="278"/>
      <c r="H128" s="279" t="s">
        <v>1</v>
      </c>
      <c r="I128" s="281"/>
      <c r="J128" s="278"/>
      <c r="K128" s="278"/>
      <c r="L128" s="282"/>
      <c r="M128" s="283"/>
      <c r="N128" s="284"/>
      <c r="O128" s="284"/>
      <c r="P128" s="284"/>
      <c r="Q128" s="284"/>
      <c r="R128" s="284"/>
      <c r="S128" s="284"/>
      <c r="T128" s="28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6" t="s">
        <v>276</v>
      </c>
      <c r="AU128" s="286" t="s">
        <v>88</v>
      </c>
      <c r="AV128" s="15" t="s">
        <v>86</v>
      </c>
      <c r="AW128" s="15" t="s">
        <v>34</v>
      </c>
      <c r="AX128" s="15" t="s">
        <v>78</v>
      </c>
      <c r="AY128" s="286" t="s">
        <v>127</v>
      </c>
    </row>
    <row r="129" s="15" customFormat="1">
      <c r="A129" s="15"/>
      <c r="B129" s="277"/>
      <c r="C129" s="278"/>
      <c r="D129" s="256" t="s">
        <v>276</v>
      </c>
      <c r="E129" s="279" t="s">
        <v>1</v>
      </c>
      <c r="F129" s="280" t="s">
        <v>405</v>
      </c>
      <c r="G129" s="278"/>
      <c r="H129" s="279" t="s">
        <v>1</v>
      </c>
      <c r="I129" s="281"/>
      <c r="J129" s="278"/>
      <c r="K129" s="278"/>
      <c r="L129" s="282"/>
      <c r="M129" s="283"/>
      <c r="N129" s="284"/>
      <c r="O129" s="284"/>
      <c r="P129" s="284"/>
      <c r="Q129" s="284"/>
      <c r="R129" s="284"/>
      <c r="S129" s="284"/>
      <c r="T129" s="28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6" t="s">
        <v>276</v>
      </c>
      <c r="AU129" s="286" t="s">
        <v>88</v>
      </c>
      <c r="AV129" s="15" t="s">
        <v>86</v>
      </c>
      <c r="AW129" s="15" t="s">
        <v>34</v>
      </c>
      <c r="AX129" s="15" t="s">
        <v>78</v>
      </c>
      <c r="AY129" s="286" t="s">
        <v>127</v>
      </c>
    </row>
    <row r="130" s="13" customFormat="1">
      <c r="A130" s="13"/>
      <c r="B130" s="254"/>
      <c r="C130" s="255"/>
      <c r="D130" s="256" t="s">
        <v>276</v>
      </c>
      <c r="E130" s="257" t="s">
        <v>1</v>
      </c>
      <c r="F130" s="258" t="s">
        <v>406</v>
      </c>
      <c r="G130" s="255"/>
      <c r="H130" s="259">
        <v>7.3860000000000001</v>
      </c>
      <c r="I130" s="260"/>
      <c r="J130" s="255"/>
      <c r="K130" s="255"/>
      <c r="L130" s="261"/>
      <c r="M130" s="262"/>
      <c r="N130" s="263"/>
      <c r="O130" s="263"/>
      <c r="P130" s="263"/>
      <c r="Q130" s="263"/>
      <c r="R130" s="263"/>
      <c r="S130" s="263"/>
      <c r="T130" s="26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5" t="s">
        <v>276</v>
      </c>
      <c r="AU130" s="265" t="s">
        <v>88</v>
      </c>
      <c r="AV130" s="13" t="s">
        <v>88</v>
      </c>
      <c r="AW130" s="13" t="s">
        <v>34</v>
      </c>
      <c r="AX130" s="13" t="s">
        <v>78</v>
      </c>
      <c r="AY130" s="265" t="s">
        <v>127</v>
      </c>
    </row>
    <row r="131" s="14" customFormat="1">
      <c r="A131" s="14"/>
      <c r="B131" s="266"/>
      <c r="C131" s="267"/>
      <c r="D131" s="256" t="s">
        <v>276</v>
      </c>
      <c r="E131" s="268" t="s">
        <v>1</v>
      </c>
      <c r="F131" s="269" t="s">
        <v>335</v>
      </c>
      <c r="G131" s="267"/>
      <c r="H131" s="270">
        <v>7.3860000000000001</v>
      </c>
      <c r="I131" s="271"/>
      <c r="J131" s="267"/>
      <c r="K131" s="267"/>
      <c r="L131" s="272"/>
      <c r="M131" s="273"/>
      <c r="N131" s="274"/>
      <c r="O131" s="274"/>
      <c r="P131" s="274"/>
      <c r="Q131" s="274"/>
      <c r="R131" s="274"/>
      <c r="S131" s="274"/>
      <c r="T131" s="27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6" t="s">
        <v>276</v>
      </c>
      <c r="AU131" s="276" t="s">
        <v>88</v>
      </c>
      <c r="AV131" s="14" t="s">
        <v>142</v>
      </c>
      <c r="AW131" s="14" t="s">
        <v>34</v>
      </c>
      <c r="AX131" s="14" t="s">
        <v>86</v>
      </c>
      <c r="AY131" s="276" t="s">
        <v>127</v>
      </c>
    </row>
    <row r="132" s="2" customFormat="1">
      <c r="A132" s="38"/>
      <c r="B132" s="39"/>
      <c r="C132" s="219" t="s">
        <v>88</v>
      </c>
      <c r="D132" s="219" t="s">
        <v>128</v>
      </c>
      <c r="E132" s="220" t="s">
        <v>407</v>
      </c>
      <c r="F132" s="221" t="s">
        <v>408</v>
      </c>
      <c r="G132" s="222" t="s">
        <v>322</v>
      </c>
      <c r="H132" s="223">
        <v>7.3860000000000001</v>
      </c>
      <c r="I132" s="224"/>
      <c r="J132" s="225">
        <f>ROUND(I132*H132,2)</f>
        <v>0</v>
      </c>
      <c r="K132" s="221" t="s">
        <v>323</v>
      </c>
      <c r="L132" s="44"/>
      <c r="M132" s="226" t="s">
        <v>1</v>
      </c>
      <c r="N132" s="227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142</v>
      </c>
      <c r="AT132" s="230" t="s">
        <v>128</v>
      </c>
      <c r="AU132" s="230" t="s">
        <v>88</v>
      </c>
      <c r="AY132" s="17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142</v>
      </c>
      <c r="BM132" s="230" t="s">
        <v>409</v>
      </c>
    </row>
    <row r="133" s="2" customFormat="1">
      <c r="A133" s="38"/>
      <c r="B133" s="39"/>
      <c r="C133" s="219" t="s">
        <v>138</v>
      </c>
      <c r="D133" s="219" t="s">
        <v>128</v>
      </c>
      <c r="E133" s="220" t="s">
        <v>410</v>
      </c>
      <c r="F133" s="221" t="s">
        <v>411</v>
      </c>
      <c r="G133" s="222" t="s">
        <v>322</v>
      </c>
      <c r="H133" s="223">
        <v>14.052</v>
      </c>
      <c r="I133" s="224"/>
      <c r="J133" s="225">
        <f>ROUND(I133*H133,2)</f>
        <v>0</v>
      </c>
      <c r="K133" s="221" t="s">
        <v>323</v>
      </c>
      <c r="L133" s="44"/>
      <c r="M133" s="226" t="s">
        <v>1</v>
      </c>
      <c r="N133" s="227" t="s">
        <v>43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142</v>
      </c>
      <c r="AT133" s="230" t="s">
        <v>128</v>
      </c>
      <c r="AU133" s="230" t="s">
        <v>88</v>
      </c>
      <c r="AY133" s="17" t="s">
        <v>127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142</v>
      </c>
      <c r="BM133" s="230" t="s">
        <v>412</v>
      </c>
    </row>
    <row r="134" s="2" customFormat="1" ht="16.5" customHeight="1">
      <c r="A134" s="38"/>
      <c r="B134" s="39"/>
      <c r="C134" s="242" t="s">
        <v>142</v>
      </c>
      <c r="D134" s="242" t="s">
        <v>178</v>
      </c>
      <c r="E134" s="243" t="s">
        <v>413</v>
      </c>
      <c r="F134" s="244" t="s">
        <v>414</v>
      </c>
      <c r="G134" s="245" t="s">
        <v>322</v>
      </c>
      <c r="H134" s="246">
        <v>6.6660000000000004</v>
      </c>
      <c r="I134" s="247"/>
      <c r="J134" s="248">
        <f>ROUND(I134*H134,2)</f>
        <v>0</v>
      </c>
      <c r="K134" s="244" t="s">
        <v>1</v>
      </c>
      <c r="L134" s="249"/>
      <c r="M134" s="250" t="s">
        <v>1</v>
      </c>
      <c r="N134" s="251" t="s">
        <v>43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158</v>
      </c>
      <c r="AT134" s="230" t="s">
        <v>178</v>
      </c>
      <c r="AU134" s="230" t="s">
        <v>88</v>
      </c>
      <c r="AY134" s="17" t="s">
        <v>127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86</v>
      </c>
      <c r="BK134" s="231">
        <f>ROUND(I134*H134,2)</f>
        <v>0</v>
      </c>
      <c r="BL134" s="17" t="s">
        <v>142</v>
      </c>
      <c r="BM134" s="230" t="s">
        <v>415</v>
      </c>
    </row>
    <row r="135" s="11" customFormat="1" ht="22.8" customHeight="1">
      <c r="A135" s="11"/>
      <c r="B135" s="205"/>
      <c r="C135" s="206"/>
      <c r="D135" s="207" t="s">
        <v>77</v>
      </c>
      <c r="E135" s="252" t="s">
        <v>88</v>
      </c>
      <c r="F135" s="252" t="s">
        <v>366</v>
      </c>
      <c r="G135" s="206"/>
      <c r="H135" s="206"/>
      <c r="I135" s="209"/>
      <c r="J135" s="253">
        <f>BK135</f>
        <v>0</v>
      </c>
      <c r="K135" s="206"/>
      <c r="L135" s="211"/>
      <c r="M135" s="212"/>
      <c r="N135" s="213"/>
      <c r="O135" s="213"/>
      <c r="P135" s="214">
        <f>P136</f>
        <v>0</v>
      </c>
      <c r="Q135" s="213"/>
      <c r="R135" s="214">
        <f>R136</f>
        <v>19.298299999999998</v>
      </c>
      <c r="S135" s="213"/>
      <c r="T135" s="215">
        <f>T136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6" t="s">
        <v>86</v>
      </c>
      <c r="AT135" s="217" t="s">
        <v>77</v>
      </c>
      <c r="AU135" s="217" t="s">
        <v>86</v>
      </c>
      <c r="AY135" s="216" t="s">
        <v>127</v>
      </c>
      <c r="BK135" s="218">
        <f>BK136</f>
        <v>0</v>
      </c>
    </row>
    <row r="136" s="2" customFormat="1">
      <c r="A136" s="38"/>
      <c r="B136" s="39"/>
      <c r="C136" s="219" t="s">
        <v>126</v>
      </c>
      <c r="D136" s="219" t="s">
        <v>128</v>
      </c>
      <c r="E136" s="220" t="s">
        <v>416</v>
      </c>
      <c r="F136" s="221" t="s">
        <v>417</v>
      </c>
      <c r="G136" s="222" t="s">
        <v>322</v>
      </c>
      <c r="H136" s="223">
        <v>10.157</v>
      </c>
      <c r="I136" s="224"/>
      <c r="J136" s="225">
        <f>ROUND(I136*H136,2)</f>
        <v>0</v>
      </c>
      <c r="K136" s="221" t="s">
        <v>323</v>
      </c>
      <c r="L136" s="44"/>
      <c r="M136" s="226" t="s">
        <v>1</v>
      </c>
      <c r="N136" s="227" t="s">
        <v>43</v>
      </c>
      <c r="O136" s="91"/>
      <c r="P136" s="228">
        <f>O136*H136</f>
        <v>0</v>
      </c>
      <c r="Q136" s="228">
        <v>1.8999999999999999</v>
      </c>
      <c r="R136" s="228">
        <f>Q136*H136</f>
        <v>19.298299999999998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142</v>
      </c>
      <c r="AT136" s="230" t="s">
        <v>128</v>
      </c>
      <c r="AU136" s="230" t="s">
        <v>88</v>
      </c>
      <c r="AY136" s="17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142</v>
      </c>
      <c r="BM136" s="230" t="s">
        <v>418</v>
      </c>
    </row>
    <row r="137" s="11" customFormat="1" ht="22.8" customHeight="1">
      <c r="A137" s="11"/>
      <c r="B137" s="205"/>
      <c r="C137" s="206"/>
      <c r="D137" s="207" t="s">
        <v>77</v>
      </c>
      <c r="E137" s="252" t="s">
        <v>207</v>
      </c>
      <c r="F137" s="252" t="s">
        <v>419</v>
      </c>
      <c r="G137" s="206"/>
      <c r="H137" s="206"/>
      <c r="I137" s="209"/>
      <c r="J137" s="253">
        <f>BK137</f>
        <v>0</v>
      </c>
      <c r="K137" s="206"/>
      <c r="L137" s="211"/>
      <c r="M137" s="212"/>
      <c r="N137" s="213"/>
      <c r="O137" s="213"/>
      <c r="P137" s="214">
        <f>SUM(P138:P141)</f>
        <v>0</v>
      </c>
      <c r="Q137" s="213"/>
      <c r="R137" s="214">
        <f>SUM(R138:R141)</f>
        <v>0.00066660000000000005</v>
      </c>
      <c r="S137" s="213"/>
      <c r="T137" s="215">
        <f>SUM(T138:T141)</f>
        <v>73.27901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6" t="s">
        <v>86</v>
      </c>
      <c r="AT137" s="217" t="s">
        <v>77</v>
      </c>
      <c r="AU137" s="217" t="s">
        <v>86</v>
      </c>
      <c r="AY137" s="216" t="s">
        <v>127</v>
      </c>
      <c r="BK137" s="218">
        <f>SUM(BK138:BK141)</f>
        <v>0</v>
      </c>
    </row>
    <row r="138" s="2" customFormat="1" ht="55.5" customHeight="1">
      <c r="A138" s="38"/>
      <c r="B138" s="39"/>
      <c r="C138" s="219" t="s">
        <v>149</v>
      </c>
      <c r="D138" s="219" t="s">
        <v>128</v>
      </c>
      <c r="E138" s="220" t="s">
        <v>420</v>
      </c>
      <c r="F138" s="221" t="s">
        <v>421</v>
      </c>
      <c r="G138" s="222" t="s">
        <v>322</v>
      </c>
      <c r="H138" s="223">
        <v>154.57900000000001</v>
      </c>
      <c r="I138" s="224"/>
      <c r="J138" s="225">
        <f>ROUND(I138*H138,2)</f>
        <v>0</v>
      </c>
      <c r="K138" s="221" t="s">
        <v>323</v>
      </c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0.25</v>
      </c>
      <c r="T138" s="229">
        <f>S138*H138</f>
        <v>38.644750000000002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142</v>
      </c>
      <c r="AT138" s="230" t="s">
        <v>128</v>
      </c>
      <c r="AU138" s="230" t="s">
        <v>88</v>
      </c>
      <c r="AY138" s="17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142</v>
      </c>
      <c r="BM138" s="230" t="s">
        <v>422</v>
      </c>
    </row>
    <row r="139" s="2" customFormat="1" ht="33" customHeight="1">
      <c r="A139" s="38"/>
      <c r="B139" s="39"/>
      <c r="C139" s="219" t="s">
        <v>153</v>
      </c>
      <c r="D139" s="219" t="s">
        <v>128</v>
      </c>
      <c r="E139" s="220" t="s">
        <v>423</v>
      </c>
      <c r="F139" s="221" t="s">
        <v>424</v>
      </c>
      <c r="G139" s="222" t="s">
        <v>338</v>
      </c>
      <c r="H139" s="223">
        <v>1.099</v>
      </c>
      <c r="I139" s="224"/>
      <c r="J139" s="225">
        <f>ROUND(I139*H139,2)</f>
        <v>0</v>
      </c>
      <c r="K139" s="221" t="s">
        <v>323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1</v>
      </c>
      <c r="T139" s="229">
        <f>S139*H139</f>
        <v>1.099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142</v>
      </c>
      <c r="AT139" s="230" t="s">
        <v>128</v>
      </c>
      <c r="AU139" s="230" t="s">
        <v>88</v>
      </c>
      <c r="AY139" s="17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142</v>
      </c>
      <c r="BM139" s="230" t="s">
        <v>425</v>
      </c>
    </row>
    <row r="140" s="2" customFormat="1">
      <c r="A140" s="38"/>
      <c r="B140" s="39"/>
      <c r="C140" s="219" t="s">
        <v>158</v>
      </c>
      <c r="D140" s="219" t="s">
        <v>128</v>
      </c>
      <c r="E140" s="220" t="s">
        <v>426</v>
      </c>
      <c r="F140" s="221" t="s">
        <v>427</v>
      </c>
      <c r="G140" s="222" t="s">
        <v>322</v>
      </c>
      <c r="H140" s="223">
        <v>6.6660000000000004</v>
      </c>
      <c r="I140" s="224"/>
      <c r="J140" s="225">
        <f>ROUND(I140*H140,2)</f>
        <v>0</v>
      </c>
      <c r="K140" s="221" t="s">
        <v>323</v>
      </c>
      <c r="L140" s="44"/>
      <c r="M140" s="226" t="s">
        <v>1</v>
      </c>
      <c r="N140" s="227" t="s">
        <v>43</v>
      </c>
      <c r="O140" s="91"/>
      <c r="P140" s="228">
        <f>O140*H140</f>
        <v>0</v>
      </c>
      <c r="Q140" s="228">
        <v>0.00010000000000000001</v>
      </c>
      <c r="R140" s="228">
        <f>Q140*H140</f>
        <v>0.00066660000000000005</v>
      </c>
      <c r="S140" s="228">
        <v>2.4100000000000001</v>
      </c>
      <c r="T140" s="229">
        <f>S140*H140</f>
        <v>16.065060000000003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142</v>
      </c>
      <c r="AT140" s="230" t="s">
        <v>128</v>
      </c>
      <c r="AU140" s="230" t="s">
        <v>88</v>
      </c>
      <c r="AY140" s="17" t="s">
        <v>127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86</v>
      </c>
      <c r="BK140" s="231">
        <f>ROUND(I140*H140,2)</f>
        <v>0</v>
      </c>
      <c r="BL140" s="17" t="s">
        <v>142</v>
      </c>
      <c r="BM140" s="230" t="s">
        <v>428</v>
      </c>
    </row>
    <row r="141" s="2" customFormat="1">
      <c r="A141" s="38"/>
      <c r="B141" s="39"/>
      <c r="C141" s="219" t="s">
        <v>207</v>
      </c>
      <c r="D141" s="219" t="s">
        <v>128</v>
      </c>
      <c r="E141" s="220" t="s">
        <v>429</v>
      </c>
      <c r="F141" s="221" t="s">
        <v>430</v>
      </c>
      <c r="G141" s="222" t="s">
        <v>322</v>
      </c>
      <c r="H141" s="223">
        <v>7.9409999999999998</v>
      </c>
      <c r="I141" s="224"/>
      <c r="J141" s="225">
        <f>ROUND(I141*H141,2)</f>
        <v>0</v>
      </c>
      <c r="K141" s="221" t="s">
        <v>323</v>
      </c>
      <c r="L141" s="44"/>
      <c r="M141" s="226" t="s">
        <v>1</v>
      </c>
      <c r="N141" s="227" t="s">
        <v>43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2.2000000000000002</v>
      </c>
      <c r="T141" s="229">
        <f>S141*H141</f>
        <v>17.470200000000002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142</v>
      </c>
      <c r="AT141" s="230" t="s">
        <v>128</v>
      </c>
      <c r="AU141" s="230" t="s">
        <v>88</v>
      </c>
      <c r="AY141" s="17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86</v>
      </c>
      <c r="BK141" s="231">
        <f>ROUND(I141*H141,2)</f>
        <v>0</v>
      </c>
      <c r="BL141" s="17" t="s">
        <v>142</v>
      </c>
      <c r="BM141" s="230" t="s">
        <v>431</v>
      </c>
    </row>
    <row r="142" s="11" customFormat="1" ht="22.8" customHeight="1">
      <c r="A142" s="11"/>
      <c r="B142" s="205"/>
      <c r="C142" s="206"/>
      <c r="D142" s="207" t="s">
        <v>77</v>
      </c>
      <c r="E142" s="252" t="s">
        <v>432</v>
      </c>
      <c r="F142" s="252" t="s">
        <v>433</v>
      </c>
      <c r="G142" s="206"/>
      <c r="H142" s="206"/>
      <c r="I142" s="209"/>
      <c r="J142" s="253">
        <f>BK142</f>
        <v>0</v>
      </c>
      <c r="K142" s="206"/>
      <c r="L142" s="211"/>
      <c r="M142" s="212"/>
      <c r="N142" s="213"/>
      <c r="O142" s="213"/>
      <c r="P142" s="214">
        <f>SUM(P143:P153)</f>
        <v>0</v>
      </c>
      <c r="Q142" s="213"/>
      <c r="R142" s="214">
        <f>SUM(R143:R153)</f>
        <v>0</v>
      </c>
      <c r="S142" s="213"/>
      <c r="T142" s="215">
        <f>SUM(T143:T153)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6" t="s">
        <v>86</v>
      </c>
      <c r="AT142" s="217" t="s">
        <v>77</v>
      </c>
      <c r="AU142" s="217" t="s">
        <v>86</v>
      </c>
      <c r="AY142" s="216" t="s">
        <v>127</v>
      </c>
      <c r="BK142" s="218">
        <f>SUM(BK143:BK153)</f>
        <v>0</v>
      </c>
    </row>
    <row r="143" s="2" customFormat="1">
      <c r="A143" s="38"/>
      <c r="B143" s="39"/>
      <c r="C143" s="219" t="s">
        <v>211</v>
      </c>
      <c r="D143" s="219" t="s">
        <v>128</v>
      </c>
      <c r="E143" s="220" t="s">
        <v>434</v>
      </c>
      <c r="F143" s="221" t="s">
        <v>435</v>
      </c>
      <c r="G143" s="222" t="s">
        <v>338</v>
      </c>
      <c r="H143" s="223">
        <v>73.278999999999996</v>
      </c>
      <c r="I143" s="224"/>
      <c r="J143" s="225">
        <f>ROUND(I143*H143,2)</f>
        <v>0</v>
      </c>
      <c r="K143" s="221" t="s">
        <v>323</v>
      </c>
      <c r="L143" s="44"/>
      <c r="M143" s="226" t="s">
        <v>1</v>
      </c>
      <c r="N143" s="227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142</v>
      </c>
      <c r="AT143" s="230" t="s">
        <v>128</v>
      </c>
      <c r="AU143" s="230" t="s">
        <v>88</v>
      </c>
      <c r="AY143" s="17" t="s">
        <v>127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142</v>
      </c>
      <c r="BM143" s="230" t="s">
        <v>436</v>
      </c>
    </row>
    <row r="144" s="2" customFormat="1" ht="33" customHeight="1">
      <c r="A144" s="38"/>
      <c r="B144" s="39"/>
      <c r="C144" s="219" t="s">
        <v>215</v>
      </c>
      <c r="D144" s="219" t="s">
        <v>128</v>
      </c>
      <c r="E144" s="220" t="s">
        <v>437</v>
      </c>
      <c r="F144" s="221" t="s">
        <v>438</v>
      </c>
      <c r="G144" s="222" t="s">
        <v>338</v>
      </c>
      <c r="H144" s="223">
        <v>73.278999999999996</v>
      </c>
      <c r="I144" s="224"/>
      <c r="J144" s="225">
        <f>ROUND(I144*H144,2)</f>
        <v>0</v>
      </c>
      <c r="K144" s="221" t="s">
        <v>323</v>
      </c>
      <c r="L144" s="44"/>
      <c r="M144" s="226" t="s">
        <v>1</v>
      </c>
      <c r="N144" s="227" t="s">
        <v>43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142</v>
      </c>
      <c r="AT144" s="230" t="s">
        <v>128</v>
      </c>
      <c r="AU144" s="230" t="s">
        <v>88</v>
      </c>
      <c r="AY144" s="17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86</v>
      </c>
      <c r="BK144" s="231">
        <f>ROUND(I144*H144,2)</f>
        <v>0</v>
      </c>
      <c r="BL144" s="17" t="s">
        <v>142</v>
      </c>
      <c r="BM144" s="230" t="s">
        <v>439</v>
      </c>
    </row>
    <row r="145" s="2" customFormat="1">
      <c r="A145" s="38"/>
      <c r="B145" s="39"/>
      <c r="C145" s="219" t="s">
        <v>219</v>
      </c>
      <c r="D145" s="219" t="s">
        <v>128</v>
      </c>
      <c r="E145" s="220" t="s">
        <v>440</v>
      </c>
      <c r="F145" s="221" t="s">
        <v>441</v>
      </c>
      <c r="G145" s="222" t="s">
        <v>338</v>
      </c>
      <c r="H145" s="223">
        <v>659.51099999999997</v>
      </c>
      <c r="I145" s="224"/>
      <c r="J145" s="225">
        <f>ROUND(I145*H145,2)</f>
        <v>0</v>
      </c>
      <c r="K145" s="221" t="s">
        <v>323</v>
      </c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142</v>
      </c>
      <c r="AT145" s="230" t="s">
        <v>128</v>
      </c>
      <c r="AU145" s="230" t="s">
        <v>88</v>
      </c>
      <c r="AY145" s="17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142</v>
      </c>
      <c r="BM145" s="230" t="s">
        <v>442</v>
      </c>
    </row>
    <row r="146" s="13" customFormat="1">
      <c r="A146" s="13"/>
      <c r="B146" s="254"/>
      <c r="C146" s="255"/>
      <c r="D146" s="256" t="s">
        <v>276</v>
      </c>
      <c r="E146" s="257" t="s">
        <v>1</v>
      </c>
      <c r="F146" s="258" t="s">
        <v>443</v>
      </c>
      <c r="G146" s="255"/>
      <c r="H146" s="259">
        <v>659.51099999999997</v>
      </c>
      <c r="I146" s="260"/>
      <c r="J146" s="255"/>
      <c r="K146" s="255"/>
      <c r="L146" s="261"/>
      <c r="M146" s="262"/>
      <c r="N146" s="263"/>
      <c r="O146" s="263"/>
      <c r="P146" s="263"/>
      <c r="Q146" s="263"/>
      <c r="R146" s="263"/>
      <c r="S146" s="263"/>
      <c r="T146" s="26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5" t="s">
        <v>276</v>
      </c>
      <c r="AU146" s="265" t="s">
        <v>88</v>
      </c>
      <c r="AV146" s="13" t="s">
        <v>88</v>
      </c>
      <c r="AW146" s="13" t="s">
        <v>34</v>
      </c>
      <c r="AX146" s="13" t="s">
        <v>78</v>
      </c>
      <c r="AY146" s="265" t="s">
        <v>127</v>
      </c>
    </row>
    <row r="147" s="14" customFormat="1">
      <c r="A147" s="14"/>
      <c r="B147" s="266"/>
      <c r="C147" s="267"/>
      <c r="D147" s="256" t="s">
        <v>276</v>
      </c>
      <c r="E147" s="268" t="s">
        <v>1</v>
      </c>
      <c r="F147" s="269" t="s">
        <v>335</v>
      </c>
      <c r="G147" s="267"/>
      <c r="H147" s="270">
        <v>659.51099999999997</v>
      </c>
      <c r="I147" s="271"/>
      <c r="J147" s="267"/>
      <c r="K147" s="267"/>
      <c r="L147" s="272"/>
      <c r="M147" s="273"/>
      <c r="N147" s="274"/>
      <c r="O147" s="274"/>
      <c r="P147" s="274"/>
      <c r="Q147" s="274"/>
      <c r="R147" s="274"/>
      <c r="S147" s="274"/>
      <c r="T147" s="27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6" t="s">
        <v>276</v>
      </c>
      <c r="AU147" s="276" t="s">
        <v>88</v>
      </c>
      <c r="AV147" s="14" t="s">
        <v>142</v>
      </c>
      <c r="AW147" s="14" t="s">
        <v>34</v>
      </c>
      <c r="AX147" s="14" t="s">
        <v>86</v>
      </c>
      <c r="AY147" s="276" t="s">
        <v>127</v>
      </c>
    </row>
    <row r="148" s="2" customFormat="1" ht="16.5" customHeight="1">
      <c r="A148" s="38"/>
      <c r="B148" s="39"/>
      <c r="C148" s="219" t="s">
        <v>223</v>
      </c>
      <c r="D148" s="219" t="s">
        <v>128</v>
      </c>
      <c r="E148" s="220" t="s">
        <v>444</v>
      </c>
      <c r="F148" s="221" t="s">
        <v>445</v>
      </c>
      <c r="G148" s="222" t="s">
        <v>338</v>
      </c>
      <c r="H148" s="223">
        <v>51.295000000000002</v>
      </c>
      <c r="I148" s="224"/>
      <c r="J148" s="225">
        <f>ROUND(I148*H148,2)</f>
        <v>0</v>
      </c>
      <c r="K148" s="221" t="s">
        <v>323</v>
      </c>
      <c r="L148" s="44"/>
      <c r="M148" s="226" t="s">
        <v>1</v>
      </c>
      <c r="N148" s="227" t="s">
        <v>43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142</v>
      </c>
      <c r="AT148" s="230" t="s">
        <v>128</v>
      </c>
      <c r="AU148" s="230" t="s">
        <v>88</v>
      </c>
      <c r="AY148" s="17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86</v>
      </c>
      <c r="BK148" s="231">
        <f>ROUND(I148*H148,2)</f>
        <v>0</v>
      </c>
      <c r="BL148" s="17" t="s">
        <v>142</v>
      </c>
      <c r="BM148" s="230" t="s">
        <v>446</v>
      </c>
    </row>
    <row r="149" s="13" customFormat="1">
      <c r="A149" s="13"/>
      <c r="B149" s="254"/>
      <c r="C149" s="255"/>
      <c r="D149" s="256" t="s">
        <v>276</v>
      </c>
      <c r="E149" s="257" t="s">
        <v>1</v>
      </c>
      <c r="F149" s="258" t="s">
        <v>447</v>
      </c>
      <c r="G149" s="255"/>
      <c r="H149" s="259">
        <v>51.295000000000002</v>
      </c>
      <c r="I149" s="260"/>
      <c r="J149" s="255"/>
      <c r="K149" s="255"/>
      <c r="L149" s="261"/>
      <c r="M149" s="262"/>
      <c r="N149" s="263"/>
      <c r="O149" s="263"/>
      <c r="P149" s="263"/>
      <c r="Q149" s="263"/>
      <c r="R149" s="263"/>
      <c r="S149" s="263"/>
      <c r="T149" s="26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5" t="s">
        <v>276</v>
      </c>
      <c r="AU149" s="265" t="s">
        <v>88</v>
      </c>
      <c r="AV149" s="13" t="s">
        <v>88</v>
      </c>
      <c r="AW149" s="13" t="s">
        <v>34</v>
      </c>
      <c r="AX149" s="13" t="s">
        <v>78</v>
      </c>
      <c r="AY149" s="265" t="s">
        <v>127</v>
      </c>
    </row>
    <row r="150" s="14" customFormat="1">
      <c r="A150" s="14"/>
      <c r="B150" s="266"/>
      <c r="C150" s="267"/>
      <c r="D150" s="256" t="s">
        <v>276</v>
      </c>
      <c r="E150" s="268" t="s">
        <v>1</v>
      </c>
      <c r="F150" s="269" t="s">
        <v>335</v>
      </c>
      <c r="G150" s="267"/>
      <c r="H150" s="270">
        <v>51.295000000000002</v>
      </c>
      <c r="I150" s="271"/>
      <c r="J150" s="267"/>
      <c r="K150" s="267"/>
      <c r="L150" s="272"/>
      <c r="M150" s="273"/>
      <c r="N150" s="274"/>
      <c r="O150" s="274"/>
      <c r="P150" s="274"/>
      <c r="Q150" s="274"/>
      <c r="R150" s="274"/>
      <c r="S150" s="274"/>
      <c r="T150" s="27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6" t="s">
        <v>276</v>
      </c>
      <c r="AU150" s="276" t="s">
        <v>88</v>
      </c>
      <c r="AV150" s="14" t="s">
        <v>142</v>
      </c>
      <c r="AW150" s="14" t="s">
        <v>34</v>
      </c>
      <c r="AX150" s="14" t="s">
        <v>86</v>
      </c>
      <c r="AY150" s="276" t="s">
        <v>127</v>
      </c>
    </row>
    <row r="151" s="2" customFormat="1" ht="33" customHeight="1">
      <c r="A151" s="38"/>
      <c r="B151" s="39"/>
      <c r="C151" s="219" t="s">
        <v>227</v>
      </c>
      <c r="D151" s="219" t="s">
        <v>128</v>
      </c>
      <c r="E151" s="220" t="s">
        <v>448</v>
      </c>
      <c r="F151" s="221" t="s">
        <v>449</v>
      </c>
      <c r="G151" s="222" t="s">
        <v>338</v>
      </c>
      <c r="H151" s="223">
        <v>17.469999999999999</v>
      </c>
      <c r="I151" s="224"/>
      <c r="J151" s="225">
        <f>ROUND(I151*H151,2)</f>
        <v>0</v>
      </c>
      <c r="K151" s="221" t="s">
        <v>323</v>
      </c>
      <c r="L151" s="44"/>
      <c r="M151" s="226" t="s">
        <v>1</v>
      </c>
      <c r="N151" s="227" t="s">
        <v>43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142</v>
      </c>
      <c r="AT151" s="230" t="s">
        <v>128</v>
      </c>
      <c r="AU151" s="230" t="s">
        <v>88</v>
      </c>
      <c r="AY151" s="17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142</v>
      </c>
      <c r="BM151" s="230" t="s">
        <v>450</v>
      </c>
    </row>
    <row r="152" s="2" customFormat="1">
      <c r="A152" s="38"/>
      <c r="B152" s="39"/>
      <c r="C152" s="219" t="s">
        <v>8</v>
      </c>
      <c r="D152" s="219" t="s">
        <v>128</v>
      </c>
      <c r="E152" s="220" t="s">
        <v>451</v>
      </c>
      <c r="F152" s="221" t="s">
        <v>452</v>
      </c>
      <c r="G152" s="222" t="s">
        <v>338</v>
      </c>
      <c r="H152" s="223">
        <v>16.065000000000001</v>
      </c>
      <c r="I152" s="224"/>
      <c r="J152" s="225">
        <f>ROUND(I152*H152,2)</f>
        <v>0</v>
      </c>
      <c r="K152" s="221" t="s">
        <v>323</v>
      </c>
      <c r="L152" s="44"/>
      <c r="M152" s="226" t="s">
        <v>1</v>
      </c>
      <c r="N152" s="227" t="s">
        <v>43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142</v>
      </c>
      <c r="AT152" s="230" t="s">
        <v>128</v>
      </c>
      <c r="AU152" s="230" t="s">
        <v>88</v>
      </c>
      <c r="AY152" s="17" t="s">
        <v>127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86</v>
      </c>
      <c r="BK152" s="231">
        <f>ROUND(I152*H152,2)</f>
        <v>0</v>
      </c>
      <c r="BL152" s="17" t="s">
        <v>142</v>
      </c>
      <c r="BM152" s="230" t="s">
        <v>453</v>
      </c>
    </row>
    <row r="153" s="2" customFormat="1" ht="33" customHeight="1">
      <c r="A153" s="38"/>
      <c r="B153" s="39"/>
      <c r="C153" s="219" t="s">
        <v>176</v>
      </c>
      <c r="D153" s="219" t="s">
        <v>128</v>
      </c>
      <c r="E153" s="220" t="s">
        <v>454</v>
      </c>
      <c r="F153" s="221" t="s">
        <v>455</v>
      </c>
      <c r="G153" s="222" t="s">
        <v>338</v>
      </c>
      <c r="H153" s="223">
        <v>38.645000000000003</v>
      </c>
      <c r="I153" s="224"/>
      <c r="J153" s="225">
        <f>ROUND(I153*H153,2)</f>
        <v>0</v>
      </c>
      <c r="K153" s="221" t="s">
        <v>323</v>
      </c>
      <c r="L153" s="44"/>
      <c r="M153" s="226" t="s">
        <v>1</v>
      </c>
      <c r="N153" s="227" t="s">
        <v>43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142</v>
      </c>
      <c r="AT153" s="230" t="s">
        <v>128</v>
      </c>
      <c r="AU153" s="230" t="s">
        <v>88</v>
      </c>
      <c r="AY153" s="17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86</v>
      </c>
      <c r="BK153" s="231">
        <f>ROUND(I153*H153,2)</f>
        <v>0</v>
      </c>
      <c r="BL153" s="17" t="s">
        <v>142</v>
      </c>
      <c r="BM153" s="230" t="s">
        <v>456</v>
      </c>
    </row>
    <row r="154" s="11" customFormat="1" ht="25.92" customHeight="1">
      <c r="A154" s="11"/>
      <c r="B154" s="205"/>
      <c r="C154" s="206"/>
      <c r="D154" s="207" t="s">
        <v>77</v>
      </c>
      <c r="E154" s="208" t="s">
        <v>457</v>
      </c>
      <c r="F154" s="208" t="s">
        <v>458</v>
      </c>
      <c r="G154" s="206"/>
      <c r="H154" s="206"/>
      <c r="I154" s="209"/>
      <c r="J154" s="210">
        <f>BK154</f>
        <v>0</v>
      </c>
      <c r="K154" s="206"/>
      <c r="L154" s="211"/>
      <c r="M154" s="212"/>
      <c r="N154" s="213"/>
      <c r="O154" s="213"/>
      <c r="P154" s="214">
        <f>SUM(P155:P167)</f>
        <v>0</v>
      </c>
      <c r="Q154" s="213"/>
      <c r="R154" s="214">
        <f>SUM(R155:R167)</f>
        <v>0</v>
      </c>
      <c r="S154" s="213"/>
      <c r="T154" s="215">
        <f>SUM(T155:T167)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16" t="s">
        <v>142</v>
      </c>
      <c r="AT154" s="217" t="s">
        <v>77</v>
      </c>
      <c r="AU154" s="217" t="s">
        <v>78</v>
      </c>
      <c r="AY154" s="216" t="s">
        <v>127</v>
      </c>
      <c r="BK154" s="218">
        <f>SUM(BK155:BK167)</f>
        <v>0</v>
      </c>
    </row>
    <row r="155" s="2" customFormat="1">
      <c r="A155" s="38"/>
      <c r="B155" s="39"/>
      <c r="C155" s="219" t="s">
        <v>237</v>
      </c>
      <c r="D155" s="219" t="s">
        <v>128</v>
      </c>
      <c r="E155" s="220" t="s">
        <v>459</v>
      </c>
      <c r="F155" s="221" t="s">
        <v>460</v>
      </c>
      <c r="G155" s="222" t="s">
        <v>461</v>
      </c>
      <c r="H155" s="223">
        <v>25</v>
      </c>
      <c r="I155" s="224"/>
      <c r="J155" s="225">
        <f>ROUND(I155*H155,2)</f>
        <v>0</v>
      </c>
      <c r="K155" s="221" t="s">
        <v>323</v>
      </c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462</v>
      </c>
      <c r="AT155" s="230" t="s">
        <v>128</v>
      </c>
      <c r="AU155" s="230" t="s">
        <v>86</v>
      </c>
      <c r="AY155" s="17" t="s">
        <v>127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462</v>
      </c>
      <c r="BM155" s="230" t="s">
        <v>463</v>
      </c>
    </row>
    <row r="156" s="15" customFormat="1">
      <c r="A156" s="15"/>
      <c r="B156" s="277"/>
      <c r="C156" s="278"/>
      <c r="D156" s="256" t="s">
        <v>276</v>
      </c>
      <c r="E156" s="279" t="s">
        <v>1</v>
      </c>
      <c r="F156" s="280" t="s">
        <v>464</v>
      </c>
      <c r="G156" s="278"/>
      <c r="H156" s="279" t="s">
        <v>1</v>
      </c>
      <c r="I156" s="281"/>
      <c r="J156" s="278"/>
      <c r="K156" s="278"/>
      <c r="L156" s="282"/>
      <c r="M156" s="283"/>
      <c r="N156" s="284"/>
      <c r="O156" s="284"/>
      <c r="P156" s="284"/>
      <c r="Q156" s="284"/>
      <c r="R156" s="284"/>
      <c r="S156" s="284"/>
      <c r="T156" s="28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6" t="s">
        <v>276</v>
      </c>
      <c r="AU156" s="286" t="s">
        <v>86</v>
      </c>
      <c r="AV156" s="15" t="s">
        <v>86</v>
      </c>
      <c r="AW156" s="15" t="s">
        <v>34</v>
      </c>
      <c r="AX156" s="15" t="s">
        <v>78</v>
      </c>
      <c r="AY156" s="286" t="s">
        <v>127</v>
      </c>
    </row>
    <row r="157" s="13" customFormat="1">
      <c r="A157" s="13"/>
      <c r="B157" s="254"/>
      <c r="C157" s="255"/>
      <c r="D157" s="256" t="s">
        <v>276</v>
      </c>
      <c r="E157" s="257" t="s">
        <v>1</v>
      </c>
      <c r="F157" s="258" t="s">
        <v>465</v>
      </c>
      <c r="G157" s="255"/>
      <c r="H157" s="259">
        <v>25</v>
      </c>
      <c r="I157" s="260"/>
      <c r="J157" s="255"/>
      <c r="K157" s="255"/>
      <c r="L157" s="261"/>
      <c r="M157" s="262"/>
      <c r="N157" s="263"/>
      <c r="O157" s="263"/>
      <c r="P157" s="263"/>
      <c r="Q157" s="263"/>
      <c r="R157" s="263"/>
      <c r="S157" s="263"/>
      <c r="T157" s="26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5" t="s">
        <v>276</v>
      </c>
      <c r="AU157" s="265" t="s">
        <v>86</v>
      </c>
      <c r="AV157" s="13" t="s">
        <v>88</v>
      </c>
      <c r="AW157" s="13" t="s">
        <v>34</v>
      </c>
      <c r="AX157" s="13" t="s">
        <v>78</v>
      </c>
      <c r="AY157" s="265" t="s">
        <v>127</v>
      </c>
    </row>
    <row r="158" s="14" customFormat="1">
      <c r="A158" s="14"/>
      <c r="B158" s="266"/>
      <c r="C158" s="267"/>
      <c r="D158" s="256" t="s">
        <v>276</v>
      </c>
      <c r="E158" s="268" t="s">
        <v>1</v>
      </c>
      <c r="F158" s="269" t="s">
        <v>335</v>
      </c>
      <c r="G158" s="267"/>
      <c r="H158" s="270">
        <v>25</v>
      </c>
      <c r="I158" s="271"/>
      <c r="J158" s="267"/>
      <c r="K158" s="267"/>
      <c r="L158" s="272"/>
      <c r="M158" s="273"/>
      <c r="N158" s="274"/>
      <c r="O158" s="274"/>
      <c r="P158" s="274"/>
      <c r="Q158" s="274"/>
      <c r="R158" s="274"/>
      <c r="S158" s="274"/>
      <c r="T158" s="27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6" t="s">
        <v>276</v>
      </c>
      <c r="AU158" s="276" t="s">
        <v>86</v>
      </c>
      <c r="AV158" s="14" t="s">
        <v>142</v>
      </c>
      <c r="AW158" s="14" t="s">
        <v>34</v>
      </c>
      <c r="AX158" s="14" t="s">
        <v>86</v>
      </c>
      <c r="AY158" s="276" t="s">
        <v>127</v>
      </c>
    </row>
    <row r="159" s="2" customFormat="1">
      <c r="A159" s="38"/>
      <c r="B159" s="39"/>
      <c r="C159" s="219" t="s">
        <v>241</v>
      </c>
      <c r="D159" s="219" t="s">
        <v>128</v>
      </c>
      <c r="E159" s="220" t="s">
        <v>466</v>
      </c>
      <c r="F159" s="221" t="s">
        <v>467</v>
      </c>
      <c r="G159" s="222" t="s">
        <v>461</v>
      </c>
      <c r="H159" s="223">
        <v>20</v>
      </c>
      <c r="I159" s="224"/>
      <c r="J159" s="225">
        <f>ROUND(I159*H159,2)</f>
        <v>0</v>
      </c>
      <c r="K159" s="221" t="s">
        <v>323</v>
      </c>
      <c r="L159" s="44"/>
      <c r="M159" s="226" t="s">
        <v>1</v>
      </c>
      <c r="N159" s="227" t="s">
        <v>43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462</v>
      </c>
      <c r="AT159" s="230" t="s">
        <v>128</v>
      </c>
      <c r="AU159" s="230" t="s">
        <v>86</v>
      </c>
      <c r="AY159" s="17" t="s">
        <v>127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462</v>
      </c>
      <c r="BM159" s="230" t="s">
        <v>468</v>
      </c>
    </row>
    <row r="160" s="15" customFormat="1">
      <c r="A160" s="15"/>
      <c r="B160" s="277"/>
      <c r="C160" s="278"/>
      <c r="D160" s="256" t="s">
        <v>276</v>
      </c>
      <c r="E160" s="279" t="s">
        <v>1</v>
      </c>
      <c r="F160" s="280" t="s">
        <v>469</v>
      </c>
      <c r="G160" s="278"/>
      <c r="H160" s="279" t="s">
        <v>1</v>
      </c>
      <c r="I160" s="281"/>
      <c r="J160" s="278"/>
      <c r="K160" s="278"/>
      <c r="L160" s="282"/>
      <c r="M160" s="283"/>
      <c r="N160" s="284"/>
      <c r="O160" s="284"/>
      <c r="P160" s="284"/>
      <c r="Q160" s="284"/>
      <c r="R160" s="284"/>
      <c r="S160" s="284"/>
      <c r="T160" s="28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6" t="s">
        <v>276</v>
      </c>
      <c r="AU160" s="286" t="s">
        <v>86</v>
      </c>
      <c r="AV160" s="15" t="s">
        <v>86</v>
      </c>
      <c r="AW160" s="15" t="s">
        <v>34</v>
      </c>
      <c r="AX160" s="15" t="s">
        <v>78</v>
      </c>
      <c r="AY160" s="286" t="s">
        <v>127</v>
      </c>
    </row>
    <row r="161" s="15" customFormat="1">
      <c r="A161" s="15"/>
      <c r="B161" s="277"/>
      <c r="C161" s="278"/>
      <c r="D161" s="256" t="s">
        <v>276</v>
      </c>
      <c r="E161" s="279" t="s">
        <v>1</v>
      </c>
      <c r="F161" s="280" t="s">
        <v>470</v>
      </c>
      <c r="G161" s="278"/>
      <c r="H161" s="279" t="s">
        <v>1</v>
      </c>
      <c r="I161" s="281"/>
      <c r="J161" s="278"/>
      <c r="K161" s="278"/>
      <c r="L161" s="282"/>
      <c r="M161" s="283"/>
      <c r="N161" s="284"/>
      <c r="O161" s="284"/>
      <c r="P161" s="284"/>
      <c r="Q161" s="284"/>
      <c r="R161" s="284"/>
      <c r="S161" s="284"/>
      <c r="T161" s="28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6" t="s">
        <v>276</v>
      </c>
      <c r="AU161" s="286" t="s">
        <v>86</v>
      </c>
      <c r="AV161" s="15" t="s">
        <v>86</v>
      </c>
      <c r="AW161" s="15" t="s">
        <v>34</v>
      </c>
      <c r="AX161" s="15" t="s">
        <v>78</v>
      </c>
      <c r="AY161" s="286" t="s">
        <v>127</v>
      </c>
    </row>
    <row r="162" s="13" customFormat="1">
      <c r="A162" s="13"/>
      <c r="B162" s="254"/>
      <c r="C162" s="255"/>
      <c r="D162" s="256" t="s">
        <v>276</v>
      </c>
      <c r="E162" s="257" t="s">
        <v>1</v>
      </c>
      <c r="F162" s="258" t="s">
        <v>471</v>
      </c>
      <c r="G162" s="255"/>
      <c r="H162" s="259">
        <v>20</v>
      </c>
      <c r="I162" s="260"/>
      <c r="J162" s="255"/>
      <c r="K162" s="255"/>
      <c r="L162" s="261"/>
      <c r="M162" s="262"/>
      <c r="N162" s="263"/>
      <c r="O162" s="263"/>
      <c r="P162" s="263"/>
      <c r="Q162" s="263"/>
      <c r="R162" s="263"/>
      <c r="S162" s="263"/>
      <c r="T162" s="26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5" t="s">
        <v>276</v>
      </c>
      <c r="AU162" s="265" t="s">
        <v>86</v>
      </c>
      <c r="AV162" s="13" t="s">
        <v>88</v>
      </c>
      <c r="AW162" s="13" t="s">
        <v>34</v>
      </c>
      <c r="AX162" s="13" t="s">
        <v>78</v>
      </c>
      <c r="AY162" s="265" t="s">
        <v>127</v>
      </c>
    </row>
    <row r="163" s="14" customFormat="1">
      <c r="A163" s="14"/>
      <c r="B163" s="266"/>
      <c r="C163" s="267"/>
      <c r="D163" s="256" t="s">
        <v>276</v>
      </c>
      <c r="E163" s="268" t="s">
        <v>1</v>
      </c>
      <c r="F163" s="269" t="s">
        <v>335</v>
      </c>
      <c r="G163" s="267"/>
      <c r="H163" s="270">
        <v>20</v>
      </c>
      <c r="I163" s="271"/>
      <c r="J163" s="267"/>
      <c r="K163" s="267"/>
      <c r="L163" s="272"/>
      <c r="M163" s="273"/>
      <c r="N163" s="274"/>
      <c r="O163" s="274"/>
      <c r="P163" s="274"/>
      <c r="Q163" s="274"/>
      <c r="R163" s="274"/>
      <c r="S163" s="274"/>
      <c r="T163" s="27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6" t="s">
        <v>276</v>
      </c>
      <c r="AU163" s="276" t="s">
        <v>86</v>
      </c>
      <c r="AV163" s="14" t="s">
        <v>142</v>
      </c>
      <c r="AW163" s="14" t="s">
        <v>34</v>
      </c>
      <c r="AX163" s="14" t="s">
        <v>86</v>
      </c>
      <c r="AY163" s="276" t="s">
        <v>127</v>
      </c>
    </row>
    <row r="164" s="2" customFormat="1">
      <c r="A164" s="38"/>
      <c r="B164" s="39"/>
      <c r="C164" s="219" t="s">
        <v>245</v>
      </c>
      <c r="D164" s="219" t="s">
        <v>128</v>
      </c>
      <c r="E164" s="220" t="s">
        <v>472</v>
      </c>
      <c r="F164" s="221" t="s">
        <v>473</v>
      </c>
      <c r="G164" s="222" t="s">
        <v>461</v>
      </c>
      <c r="H164" s="223">
        <v>6</v>
      </c>
      <c r="I164" s="224"/>
      <c r="J164" s="225">
        <f>ROUND(I164*H164,2)</f>
        <v>0</v>
      </c>
      <c r="K164" s="221" t="s">
        <v>323</v>
      </c>
      <c r="L164" s="44"/>
      <c r="M164" s="226" t="s">
        <v>1</v>
      </c>
      <c r="N164" s="227" t="s">
        <v>43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462</v>
      </c>
      <c r="AT164" s="230" t="s">
        <v>128</v>
      </c>
      <c r="AU164" s="230" t="s">
        <v>86</v>
      </c>
      <c r="AY164" s="17" t="s">
        <v>127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86</v>
      </c>
      <c r="BK164" s="231">
        <f>ROUND(I164*H164,2)</f>
        <v>0</v>
      </c>
      <c r="BL164" s="17" t="s">
        <v>462</v>
      </c>
      <c r="BM164" s="230" t="s">
        <v>474</v>
      </c>
    </row>
    <row r="165" s="15" customFormat="1">
      <c r="A165" s="15"/>
      <c r="B165" s="277"/>
      <c r="C165" s="278"/>
      <c r="D165" s="256" t="s">
        <v>276</v>
      </c>
      <c r="E165" s="279" t="s">
        <v>1</v>
      </c>
      <c r="F165" s="280" t="s">
        <v>475</v>
      </c>
      <c r="G165" s="278"/>
      <c r="H165" s="279" t="s">
        <v>1</v>
      </c>
      <c r="I165" s="281"/>
      <c r="J165" s="278"/>
      <c r="K165" s="278"/>
      <c r="L165" s="282"/>
      <c r="M165" s="283"/>
      <c r="N165" s="284"/>
      <c r="O165" s="284"/>
      <c r="P165" s="284"/>
      <c r="Q165" s="284"/>
      <c r="R165" s="284"/>
      <c r="S165" s="284"/>
      <c r="T165" s="28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6" t="s">
        <v>276</v>
      </c>
      <c r="AU165" s="286" t="s">
        <v>86</v>
      </c>
      <c r="AV165" s="15" t="s">
        <v>86</v>
      </c>
      <c r="AW165" s="15" t="s">
        <v>34</v>
      </c>
      <c r="AX165" s="15" t="s">
        <v>78</v>
      </c>
      <c r="AY165" s="286" t="s">
        <v>127</v>
      </c>
    </row>
    <row r="166" s="13" customFormat="1">
      <c r="A166" s="13"/>
      <c r="B166" s="254"/>
      <c r="C166" s="255"/>
      <c r="D166" s="256" t="s">
        <v>276</v>
      </c>
      <c r="E166" s="257" t="s">
        <v>1</v>
      </c>
      <c r="F166" s="258" t="s">
        <v>476</v>
      </c>
      <c r="G166" s="255"/>
      <c r="H166" s="259">
        <v>6</v>
      </c>
      <c r="I166" s="260"/>
      <c r="J166" s="255"/>
      <c r="K166" s="255"/>
      <c r="L166" s="261"/>
      <c r="M166" s="262"/>
      <c r="N166" s="263"/>
      <c r="O166" s="263"/>
      <c r="P166" s="263"/>
      <c r="Q166" s="263"/>
      <c r="R166" s="263"/>
      <c r="S166" s="263"/>
      <c r="T166" s="26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5" t="s">
        <v>276</v>
      </c>
      <c r="AU166" s="265" t="s">
        <v>86</v>
      </c>
      <c r="AV166" s="13" t="s">
        <v>88</v>
      </c>
      <c r="AW166" s="13" t="s">
        <v>34</v>
      </c>
      <c r="AX166" s="13" t="s">
        <v>78</v>
      </c>
      <c r="AY166" s="265" t="s">
        <v>127</v>
      </c>
    </row>
    <row r="167" s="14" customFormat="1">
      <c r="A167" s="14"/>
      <c r="B167" s="266"/>
      <c r="C167" s="267"/>
      <c r="D167" s="256" t="s">
        <v>276</v>
      </c>
      <c r="E167" s="268" t="s">
        <v>1</v>
      </c>
      <c r="F167" s="269" t="s">
        <v>335</v>
      </c>
      <c r="G167" s="267"/>
      <c r="H167" s="270">
        <v>6</v>
      </c>
      <c r="I167" s="271"/>
      <c r="J167" s="267"/>
      <c r="K167" s="267"/>
      <c r="L167" s="272"/>
      <c r="M167" s="287"/>
      <c r="N167" s="288"/>
      <c r="O167" s="288"/>
      <c r="P167" s="288"/>
      <c r="Q167" s="288"/>
      <c r="R167" s="288"/>
      <c r="S167" s="288"/>
      <c r="T167" s="28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6" t="s">
        <v>276</v>
      </c>
      <c r="AU167" s="276" t="s">
        <v>86</v>
      </c>
      <c r="AV167" s="14" t="s">
        <v>142</v>
      </c>
      <c r="AW167" s="14" t="s">
        <v>34</v>
      </c>
      <c r="AX167" s="14" t="s">
        <v>86</v>
      </c>
      <c r="AY167" s="276" t="s">
        <v>127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67"/>
      <c r="J168" s="67"/>
      <c r="K168" s="67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IP9YshDnMy7oZrbTB7KUfGIONJwu4kAOBB91P7IzxJia5OHFtQUs8hfCpxsMoDuz8QjAtsrQNfC0JoOvMJd4kw==" hashValue="361WT4QirrBehzuBVnRMsGaNLWN+f/QfIXvhfAF8FGzly8F39HIyrNpdolze6sXyMeHtVYgArkDGo83KOwyQzQ==" algorithmName="SHA-512" password="CC35"/>
  <autoFilter ref="C121:K16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Zajíčková</dc:creator>
  <cp:lastModifiedBy>Hana Zajíčková</cp:lastModifiedBy>
  <dcterms:created xsi:type="dcterms:W3CDTF">2021-03-27T15:34:27Z</dcterms:created>
  <dcterms:modified xsi:type="dcterms:W3CDTF">2021-03-27T15:34:34Z</dcterms:modified>
</cp:coreProperties>
</file>