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Hana Zajíčková\Documents\20066 Michal Hornýš\Nová složka\"/>
    </mc:Choice>
  </mc:AlternateContent>
  <bookViews>
    <workbookView xWindow="0" yWindow="0" windowWidth="0" windowHeight="0"/>
  </bookViews>
  <sheets>
    <sheet name="Rekapitulace stavby" sheetId="1" r:id="rId1"/>
    <sheet name="SO 001 - Vedlejší a rozpo..." sheetId="2" r:id="rId2"/>
    <sheet name="SO 098 - Trolejové vedení" sheetId="3" r:id="rId3"/>
    <sheet name="SO 1001 - Pyrotechnický p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001 - Vedlejší a rozpo...'!$C$116:$K$127</definedName>
    <definedName name="_xlnm.Print_Area" localSheetId="1">'SO 001 - Vedlejší a rozpo...'!$C$4:$J$76,'SO 001 - Vedlejší a rozpo...'!$C$82:$J$98,'SO 001 - Vedlejší a rozpo...'!$C$104:$K$127</definedName>
    <definedName name="_xlnm.Print_Titles" localSheetId="1">'SO 001 - Vedlejší a rozpo...'!$116:$116</definedName>
    <definedName name="_xlnm._FilterDatabase" localSheetId="2" hidden="1">'SO 098 - Trolejové vedení'!$C$124:$K$243</definedName>
    <definedName name="_xlnm.Print_Area" localSheetId="2">'SO 098 - Trolejové vedení'!$C$4:$J$76,'SO 098 - Trolejové vedení'!$C$82:$J$106,'SO 098 - Trolejové vedení'!$C$112:$K$243</definedName>
    <definedName name="_xlnm.Print_Titles" localSheetId="2">'SO 098 - Trolejové vedení'!$124:$124</definedName>
    <definedName name="_xlnm._FilterDatabase" localSheetId="3" hidden="1">'SO 1001 - Pyrotechnický p...'!$C$116:$K$123</definedName>
    <definedName name="_xlnm.Print_Area" localSheetId="3">'SO 1001 - Pyrotechnický p...'!$C$4:$J$76,'SO 1001 - Pyrotechnický p...'!$C$82:$J$98,'SO 1001 - Pyrotechnický p...'!$C$104:$K$123</definedName>
    <definedName name="_xlnm.Print_Titles" localSheetId="3">'SO 1001 - Pyrotechnický p...'!$116:$116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3" r="J37"/>
  <c r="J36"/>
  <c i="1" r="AY96"/>
  <c i="3" r="J35"/>
  <c i="1" r="AX96"/>
  <c i="3"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9"/>
  <c r="E117"/>
  <c r="F89"/>
  <c r="E87"/>
  <c r="J24"/>
  <c r="E24"/>
  <c r="J92"/>
  <c r="J23"/>
  <c r="J21"/>
  <c r="E21"/>
  <c r="J91"/>
  <c r="J20"/>
  <c r="J18"/>
  <c r="E18"/>
  <c r="F122"/>
  <c r="J17"/>
  <c r="J15"/>
  <c r="E15"/>
  <c r="F91"/>
  <c r="J14"/>
  <c r="J12"/>
  <c r="J119"/>
  <c r="E7"/>
  <c r="E115"/>
  <c i="2" r="J37"/>
  <c r="J36"/>
  <c i="1" r="AY95"/>
  <c i="2" r="J35"/>
  <c i="1" r="AX95"/>
  <c i="2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111"/>
  <c r="E7"/>
  <c r="E107"/>
  <c i="1" r="L90"/>
  <c r="AM90"/>
  <c r="AM89"/>
  <c r="L89"/>
  <c r="AM87"/>
  <c r="L87"/>
  <c r="L85"/>
  <c r="L84"/>
  <c i="4" r="J123"/>
  <c r="J122"/>
  <c r="BK121"/>
  <c r="BK120"/>
  <c r="BK119"/>
  <c i="3" r="BK243"/>
  <c r="J242"/>
  <c r="J240"/>
  <c r="J239"/>
  <c r="BK237"/>
  <c r="BK234"/>
  <c r="BK232"/>
  <c r="BK231"/>
  <c r="BK227"/>
  <c r="J226"/>
  <c r="J225"/>
  <c r="BK223"/>
  <c r="J221"/>
  <c r="BK220"/>
  <c r="J211"/>
  <c r="BK210"/>
  <c r="BK206"/>
  <c r="J205"/>
  <c r="J204"/>
  <c r="J202"/>
  <c r="J201"/>
  <c r="BK200"/>
  <c r="BK197"/>
  <c r="BK196"/>
  <c r="BK195"/>
  <c r="J193"/>
  <c r="BK192"/>
  <c r="J190"/>
  <c r="J187"/>
  <c r="BK185"/>
  <c r="J184"/>
  <c r="BK183"/>
  <c r="BK174"/>
  <c r="J172"/>
  <c r="J170"/>
  <c r="BK168"/>
  <c r="J166"/>
  <c r="J165"/>
  <c r="BK163"/>
  <c r="BK161"/>
  <c r="BK159"/>
  <c r="BK150"/>
  <c r="J149"/>
  <c r="BK146"/>
  <c r="J145"/>
  <c r="J144"/>
  <c r="J143"/>
  <c r="J138"/>
  <c r="J134"/>
  <c r="J130"/>
  <c r="J129"/>
  <c i="2" r="J127"/>
  <c r="J125"/>
  <c r="BK124"/>
  <c r="BK122"/>
  <c r="BK121"/>
  <c r="J120"/>
  <c i="4" r="BK123"/>
  <c r="BK122"/>
  <c r="J121"/>
  <c r="J120"/>
  <c r="J119"/>
  <c i="3" r="BK240"/>
  <c r="J229"/>
  <c r="J227"/>
  <c r="BK225"/>
  <c r="BK224"/>
  <c r="J223"/>
  <c r="BK221"/>
  <c r="J220"/>
  <c r="J219"/>
  <c r="J218"/>
  <c r="BK217"/>
  <c r="J216"/>
  <c r="J210"/>
  <c r="BK209"/>
  <c r="J207"/>
  <c r="BK199"/>
  <c r="BK193"/>
  <c r="BK191"/>
  <c r="BK188"/>
  <c r="BK187"/>
  <c r="J186"/>
  <c r="J182"/>
  <c r="J180"/>
  <c r="J179"/>
  <c r="J178"/>
  <c r="BK167"/>
  <c r="BK166"/>
  <c r="BK164"/>
  <c r="J162"/>
  <c r="J161"/>
  <c r="J160"/>
  <c r="BK155"/>
  <c r="J154"/>
  <c r="BK152"/>
  <c r="BK149"/>
  <c r="J148"/>
  <c r="BK144"/>
  <c r="BK142"/>
  <c r="BK128"/>
  <c r="J127"/>
  <c i="2" r="BK126"/>
  <c r="BK125"/>
  <c r="J124"/>
  <c r="J122"/>
  <c r="BK120"/>
  <c r="J119"/>
  <c i="3" r="J243"/>
  <c r="BK239"/>
  <c r="J236"/>
  <c r="J235"/>
  <c r="J234"/>
  <c r="J230"/>
  <c r="BK229"/>
  <c r="BK228"/>
  <c r="BK226"/>
  <c r="BK219"/>
  <c r="BK218"/>
  <c r="J217"/>
  <c r="BK215"/>
  <c r="J213"/>
  <c r="J212"/>
  <c r="BK211"/>
  <c r="BK208"/>
  <c r="BK207"/>
  <c r="J206"/>
  <c r="J199"/>
  <c r="BK198"/>
  <c r="J197"/>
  <c r="J192"/>
  <c r="J191"/>
  <c r="BK190"/>
  <c r="J189"/>
  <c r="J188"/>
  <c r="BK186"/>
  <c r="J181"/>
  <c r="BK180"/>
  <c r="BK179"/>
  <c r="BK176"/>
  <c r="J174"/>
  <c r="BK172"/>
  <c r="BK165"/>
  <c r="J164"/>
  <c r="J163"/>
  <c r="BK160"/>
  <c r="J159"/>
  <c r="J157"/>
  <c r="J155"/>
  <c r="J153"/>
  <c r="J151"/>
  <c r="J150"/>
  <c r="BK145"/>
  <c r="BK141"/>
  <c r="J140"/>
  <c r="BK139"/>
  <c r="BK138"/>
  <c r="BK137"/>
  <c r="BK136"/>
  <c r="BK135"/>
  <c r="BK133"/>
  <c r="J132"/>
  <c r="J131"/>
  <c r="BK130"/>
  <c r="BK129"/>
  <c r="J128"/>
  <c r="BK127"/>
  <c i="2" r="BK127"/>
  <c r="J126"/>
  <c r="J123"/>
  <c r="BK119"/>
  <c i="3" r="BK242"/>
  <c r="J237"/>
  <c r="BK236"/>
  <c r="BK235"/>
  <c r="J232"/>
  <c r="J231"/>
  <c r="BK230"/>
  <c r="J228"/>
  <c r="J224"/>
  <c r="BK216"/>
  <c r="J215"/>
  <c r="BK213"/>
  <c r="BK212"/>
  <c r="J209"/>
  <c r="J208"/>
  <c r="BK205"/>
  <c r="BK204"/>
  <c r="BK202"/>
  <c r="BK201"/>
  <c r="J200"/>
  <c r="J198"/>
  <c r="J196"/>
  <c r="J195"/>
  <c r="BK189"/>
  <c r="J185"/>
  <c r="BK184"/>
  <c r="J183"/>
  <c r="BK182"/>
  <c r="BK181"/>
  <c r="BK178"/>
  <c r="J176"/>
  <c r="BK170"/>
  <c r="J168"/>
  <c r="J167"/>
  <c r="BK162"/>
  <c r="BK157"/>
  <c r="BK154"/>
  <c r="BK153"/>
  <c r="J152"/>
  <c r="BK151"/>
  <c r="BK148"/>
  <c r="J146"/>
  <c r="BK143"/>
  <c r="J142"/>
  <c r="J141"/>
  <c r="BK140"/>
  <c r="J139"/>
  <c r="J137"/>
  <c r="J136"/>
  <c r="J135"/>
  <c r="BK134"/>
  <c r="J133"/>
  <c r="BK132"/>
  <c r="BK131"/>
  <c i="2" r="BK123"/>
  <c r="J121"/>
  <c i="1" r="AS94"/>
  <c i="2" l="1" r="R118"/>
  <c r="R117"/>
  <c i="3" r="P194"/>
  <c i="2" r="P118"/>
  <c r="P117"/>
  <c i="1" r="AU95"/>
  <c i="3" r="P233"/>
  <c i="2" r="BK118"/>
  <c r="J118"/>
  <c r="J97"/>
  <c i="3" r="BK126"/>
  <c r="P126"/>
  <c r="T126"/>
  <c r="P147"/>
  <c r="BK169"/>
  <c r="J169"/>
  <c r="J99"/>
  <c r="R169"/>
  <c r="BK194"/>
  <c r="J194"/>
  <c r="J100"/>
  <c r="T194"/>
  <c r="P214"/>
  <c r="T214"/>
  <c r="P222"/>
  <c r="T222"/>
  <c r="R233"/>
  <c r="BK238"/>
  <c r="J238"/>
  <c r="J104"/>
  <c r="P241"/>
  <c r="R241"/>
  <c i="2" r="T118"/>
  <c r="T117"/>
  <c i="3" r="R126"/>
  <c r="BK147"/>
  <c r="J147"/>
  <c r="J98"/>
  <c r="R147"/>
  <c r="T147"/>
  <c r="P169"/>
  <c r="T169"/>
  <c r="R194"/>
  <c r="BK214"/>
  <c r="J214"/>
  <c r="J101"/>
  <c r="R214"/>
  <c r="BK222"/>
  <c r="J222"/>
  <c r="J102"/>
  <c r="R222"/>
  <c r="BK233"/>
  <c r="J233"/>
  <c r="J103"/>
  <c r="T233"/>
  <c r="P238"/>
  <c r="R238"/>
  <c r="T238"/>
  <c r="BK241"/>
  <c r="J241"/>
  <c r="J105"/>
  <c r="T241"/>
  <c i="4" r="BK118"/>
  <c r="J118"/>
  <c r="J97"/>
  <c r="P118"/>
  <c r="P117"/>
  <c i="1" r="AU97"/>
  <c i="4" r="R118"/>
  <c r="R117"/>
  <c r="T118"/>
  <c r="T117"/>
  <c i="2" r="F114"/>
  <c r="BE119"/>
  <c r="BE121"/>
  <c r="BE122"/>
  <c r="BE123"/>
  <c r="BE125"/>
  <c r="BE126"/>
  <c r="BE127"/>
  <c i="3" r="E85"/>
  <c r="J89"/>
  <c r="F92"/>
  <c r="F121"/>
  <c r="J122"/>
  <c r="BE127"/>
  <c r="BE130"/>
  <c r="BE135"/>
  <c r="BE137"/>
  <c r="BE140"/>
  <c r="BE144"/>
  <c r="BE149"/>
  <c r="BE155"/>
  <c r="BE159"/>
  <c r="BE163"/>
  <c r="BE164"/>
  <c r="BE165"/>
  <c r="BE179"/>
  <c r="BE185"/>
  <c r="BE188"/>
  <c r="BE191"/>
  <c r="BE198"/>
  <c r="BE199"/>
  <c r="BE210"/>
  <c r="BE217"/>
  <c r="BE218"/>
  <c r="BE219"/>
  <c r="BE220"/>
  <c r="BE224"/>
  <c r="BE225"/>
  <c r="BE227"/>
  <c r="BE228"/>
  <c r="BE232"/>
  <c r="BE239"/>
  <c r="BE240"/>
  <c i="2" r="E85"/>
  <c r="J89"/>
  <c r="BE120"/>
  <c r="BE124"/>
  <c i="3" r="J121"/>
  <c r="BE128"/>
  <c r="BE129"/>
  <c r="BE131"/>
  <c r="BE134"/>
  <c r="BE136"/>
  <c r="BE138"/>
  <c r="BE142"/>
  <c r="BE143"/>
  <c r="BE146"/>
  <c r="BE148"/>
  <c r="BE161"/>
  <c r="BE166"/>
  <c r="BE167"/>
  <c r="BE182"/>
  <c r="BE183"/>
  <c r="BE193"/>
  <c r="BE195"/>
  <c r="BE200"/>
  <c r="BE202"/>
  <c r="BE204"/>
  <c r="BE209"/>
  <c r="BE221"/>
  <c r="BE223"/>
  <c r="BE230"/>
  <c r="BE141"/>
  <c r="BE145"/>
  <c r="BE150"/>
  <c r="BE157"/>
  <c r="BE168"/>
  <c r="BE174"/>
  <c r="BE184"/>
  <c r="BE186"/>
  <c r="BE192"/>
  <c r="BE196"/>
  <c r="BE197"/>
  <c r="BE201"/>
  <c r="BE205"/>
  <c r="BE206"/>
  <c r="BE212"/>
  <c r="BE215"/>
  <c r="BE226"/>
  <c r="BE229"/>
  <c r="BE231"/>
  <c r="BE234"/>
  <c r="BE236"/>
  <c r="BE237"/>
  <c i="4" r="E85"/>
  <c r="J111"/>
  <c r="BE119"/>
  <c r="BE122"/>
  <c i="3" r="BE132"/>
  <c r="BE133"/>
  <c r="BE139"/>
  <c r="BE151"/>
  <c r="BE152"/>
  <c r="BE153"/>
  <c r="BE154"/>
  <c r="BE160"/>
  <c r="BE162"/>
  <c r="BE170"/>
  <c r="BE172"/>
  <c r="BE176"/>
  <c r="BE178"/>
  <c r="BE180"/>
  <c r="BE181"/>
  <c r="BE187"/>
  <c r="BE189"/>
  <c r="BE190"/>
  <c r="BE207"/>
  <c r="BE208"/>
  <c r="BE211"/>
  <c r="BE213"/>
  <c r="BE216"/>
  <c r="BE235"/>
  <c r="BE242"/>
  <c r="BE243"/>
  <c i="4" r="F92"/>
  <c r="BE120"/>
  <c r="BE121"/>
  <c r="BE123"/>
  <c i="2" r="J34"/>
  <c i="1" r="AW95"/>
  <c i="3" r="F34"/>
  <c i="1" r="BA96"/>
  <c i="4" r="F36"/>
  <c i="1" r="BC97"/>
  <c i="3" r="J34"/>
  <c i="1" r="AW96"/>
  <c i="3" r="F35"/>
  <c i="1" r="BB96"/>
  <c i="2" r="F37"/>
  <c i="1" r="BD95"/>
  <c i="4" r="J34"/>
  <c i="1" r="AW97"/>
  <c i="4" r="F34"/>
  <c i="1" r="BA97"/>
  <c i="4" r="F35"/>
  <c i="1" r="BB97"/>
  <c i="2" r="F35"/>
  <c i="1" r="BB95"/>
  <c i="2" r="F36"/>
  <c i="1" r="BC95"/>
  <c i="3" r="F37"/>
  <c i="1" r="BD96"/>
  <c i="2" r="F34"/>
  <c i="1" r="BA95"/>
  <c i="3" r="F36"/>
  <c i="1" r="BC96"/>
  <c i="4" r="F37"/>
  <c i="1" r="BD97"/>
  <c i="3" l="1" r="T125"/>
  <c r="P125"/>
  <c i="1" r="AU96"/>
  <c i="3" r="BK125"/>
  <c r="J125"/>
  <c r="J96"/>
  <c r="R125"/>
  <c i="2" r="BK117"/>
  <c r="J117"/>
  <c r="J96"/>
  <c i="3" r="J126"/>
  <c r="J97"/>
  <c i="4" r="BK117"/>
  <c r="J117"/>
  <c r="J96"/>
  <c i="2" r="F33"/>
  <c i="1" r="AZ95"/>
  <c i="3" r="F33"/>
  <c i="1" r="AZ96"/>
  <c r="AU94"/>
  <c i="3" r="J33"/>
  <c i="1" r="AV96"/>
  <c r="AT96"/>
  <c r="BD94"/>
  <c r="W33"/>
  <c r="BB94"/>
  <c r="W31"/>
  <c r="BC94"/>
  <c r="AY94"/>
  <c i="4" r="F33"/>
  <c i="1" r="AZ97"/>
  <c r="BA94"/>
  <c r="AW94"/>
  <c r="AK30"/>
  <c i="2" r="J33"/>
  <c i="1" r="AV95"/>
  <c r="AT95"/>
  <c i="4" r="J33"/>
  <c i="1" r="AV97"/>
  <c r="AT97"/>
  <c l="1" r="AZ94"/>
  <c r="AV94"/>
  <c r="AK29"/>
  <c i="3" r="J30"/>
  <c i="1" r="AG96"/>
  <c r="AN96"/>
  <c r="AX94"/>
  <c r="W30"/>
  <c r="W32"/>
  <c i="2" r="J30"/>
  <c i="1" r="AG95"/>
  <c r="AN95"/>
  <c i="4" r="J30"/>
  <c i="1" r="AG97"/>
  <c r="AN97"/>
  <c i="4" l="1" r="J39"/>
  <c i="2" r="J39"/>
  <c i="3" r="J39"/>
  <c i="1" r="W29"/>
  <c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<sst xmlns="http://schemas.openxmlformats.org/spreadsheetml/2006/main">
  <si>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</si>
  <si>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</si>
  <si>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</si>
  <si>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</si>
  <si>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</si>
  <si>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{ef942c7c-1a90-47a2-bbb3-a680c9ec5c30}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</si>
  <si>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</si>
  <si>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</si>
  <si>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</si>
  <si>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</si>
  <si>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</si>
  <si>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</si>
  <si>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</si>
  <si>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</si>
  <si>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200661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</si>
  <si>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</si>
  <si>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</si>
  <si>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Trolejbusová trať Dukla vozovna  - hlavní nádraží</t>
  </si>
  <si>
    <t>KSO:</t>
  </si>
  <si>
    <t>CC-CZ:</t>
  </si>
  <si>
    <t>Místo:</t>
  </si>
  <si>
    <t xml:space="preserve">Pardubice </t>
  </si>
  <si>
    <t>Datum:</t>
  </si>
  <si>
    <t>16. 10. 2020</t>
  </si>
  <si>
    <t>Zadavatel:</t>
  </si>
  <si>
    <t>IČ:</t>
  </si>
  <si>
    <t>Dopravní podnik města Pardubic</t>
  </si>
  <si>
    <t>DIČ:</t>
  </si>
  <si>
    <t>Uchazeč:</t>
  </si>
  <si>
    <t>Vyplň údaj</t>
  </si>
  <si>
    <t>Projektant:</t>
  </si>
  <si>
    <t>25292161</t>
  </si>
  <si>
    <t>PRODIN a.s., K Vápence 2745, 530 02 Pardubice</t>
  </si>
  <si>
    <t>CZ 25292161</t>
  </si>
  <si>
    <t>True</t>
  </si>
  <si>
    <t>Zpracovatel:</t>
  </si>
  <si>
    <t>Ing. Michal Hornýš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</si>
  <si>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</si>
  <si>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</si>
  <si>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</si>
  <si>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</si>
  <si>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</si>
  <si>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</si>
  <si>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</si>
  <si>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</si>
  <si>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</si>
  <si>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</si>
  <si>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</si>
  <si>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</si>
  <si>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</si>
  <si>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</si>
  <si>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</si>
  <si>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</si>
  <si>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</si>
  <si>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</si>
  <si>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</si>
  <si>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</si>
  <si>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</si>
  <si>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</si>
  <si>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</si>
  <si>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</si>
  <si>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</si>
  <si>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</si>
  <si>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</si>
  <si>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</si>
  <si>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</si>
  <si>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</si>
  <si>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</si>
  <si>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</si>
  <si>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</si>
  <si>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</si>
  <si>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</si>
  <si>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</si>
  <si>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</si>
  <si>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</si>
  <si>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</si>
  <si>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</si>
  <si>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</si>
  <si>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</si>
  <si>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</si>
  <si>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</si>
  <si>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</si>
  <si>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</si>
  <si>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</si>
  <si>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 xml:space="preserve">Vedlejší a rozpočtové náklady </t>
  </si>
  <si>
    <t>STA</t>
  </si>
  <si>
    <t>1</t>
  </si>
  <si>
    <t>{d1e2dc62-4347-4e8f-b32f-98ef0e2bc012}</t>
  </si>
  <si>
    <t>2</t>
  </si>
  <si>
    <t>SO 098</t>
  </si>
  <si>
    <t>Trolejové vedení</t>
  </si>
  <si>
    <t>{a82e86e4-74d5-414f-8531-5f0ce3b1b67c}</t>
  </si>
  <si>
    <t>SO 1001</t>
  </si>
  <si>
    <t xml:space="preserve">Pyrotechnický průzkum </t>
  </si>
  <si>
    <t>{953c8517-f00f-4d3f-a768-e97bf4e24b0c}</t>
  </si>
  <si>
    <t>KRYCÍ LIST SOUPISU PRACÍ</t>
  </si>
  <si>
    <t>Objekt:</t>
  </si>
  <si>
    <t xml:space="preserve">SO 001 - Vedlejší a rozpočtové náklady 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</si>
  <si>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</si>
  <si>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</si>
  <si>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</si>
  <si>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</si>
  <si>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</si>
  <si>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</si>
  <si>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</si>
  <si>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</si>
  <si>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</si>
  <si>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</si>
  <si>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</si>
  <si>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</si>
  <si>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</si>
  <si>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</si>
  <si>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</si>
  <si>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</si>
  <si>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</si>
  <si>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</si>
  <si>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</si>
  <si>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</si>
  <si>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</si>
  <si>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</si>
  <si>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</si>
  <si>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</si>
  <si>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011114010</t>
  </si>
  <si>
    <t xml:space="preserve">Dozor geologa  pro zalkádání stožárů </t>
  </si>
  <si>
    <t>hod.</t>
  </si>
  <si>
    <t>1024</t>
  </si>
  <si>
    <t>560045264</t>
  </si>
  <si>
    <t>011114002</t>
  </si>
  <si>
    <t xml:space="preserve">Fotodokumentace výsavby  2x na CD</t>
  </si>
  <si>
    <t xml:space="preserve">soubor </t>
  </si>
  <si>
    <t>-297542592</t>
  </si>
  <si>
    <t>3</t>
  </si>
  <si>
    <t>012103006</t>
  </si>
  <si>
    <t>Geodetické práce před výstavbou - vytyčení stavby</t>
  </si>
  <si>
    <t>soubor</t>
  </si>
  <si>
    <t>-293067782</t>
  </si>
  <si>
    <t>4</t>
  </si>
  <si>
    <t>013254007</t>
  </si>
  <si>
    <t>Dokumentace skutečného provedení stavby</t>
  </si>
  <si>
    <t>1979585534</t>
  </si>
  <si>
    <t>013254001</t>
  </si>
  <si>
    <t>Realizační dokumentace stavby</t>
  </si>
  <si>
    <t>1823538817</t>
  </si>
  <si>
    <t>6</t>
  </si>
  <si>
    <t>032103001</t>
  </si>
  <si>
    <t xml:space="preserve">Zařízení staveniště </t>
  </si>
  <si>
    <t>-1254849370</t>
  </si>
  <si>
    <t>7</t>
  </si>
  <si>
    <t>034103001</t>
  </si>
  <si>
    <t>Oplocení staveniště</t>
  </si>
  <si>
    <t>-1138174329</t>
  </si>
  <si>
    <t>8</t>
  </si>
  <si>
    <t>034303001</t>
  </si>
  <si>
    <t xml:space="preserve">Dopravní opatření pro regulaci a omezení  dopravy během výstavby </t>
  </si>
  <si>
    <t>kpl</t>
  </si>
  <si>
    <t>-1220224022</t>
  </si>
  <si>
    <t>9</t>
  </si>
  <si>
    <t>034503001</t>
  </si>
  <si>
    <t>Informační tabule stavby</t>
  </si>
  <si>
    <t>kus</t>
  </si>
  <si>
    <t>-394037883</t>
  </si>
  <si>
    <t>SO 098 - Trolejové vedení</t>
  </si>
  <si>
    <t xml:space="preserve"> </t>
  </si>
  <si>
    <t xml:space="preserve">21-M - Montáž trolejového vedení </t>
  </si>
  <si>
    <t xml:space="preserve">D2 - Materiál pro trolejové vedení </t>
  </si>
  <si>
    <t>46-M - Zemní prácepro TV</t>
  </si>
  <si>
    <t>D3 - Zkoušky a revize</t>
  </si>
  <si>
    <t>D4 - Odpady</t>
  </si>
  <si>
    <t>D5 - Vedlejší rozpočtové náklady</t>
  </si>
  <si>
    <t>21-M</t>
  </si>
  <si>
    <t xml:space="preserve">Montáž trolejového vedení </t>
  </si>
  <si>
    <t>030841CE</t>
  </si>
  <si>
    <t>TB 21-64 Závěs trolejbusové stopy s přídavným lanem z minorocu</t>
  </si>
  <si>
    <t>ks</t>
  </si>
  <si>
    <t>030842CE</t>
  </si>
  <si>
    <t>TB 21-61 Závěs trolejbusové stopy v oblouku, 1-úchytová do 5°</t>
  </si>
  <si>
    <t>030843CE</t>
  </si>
  <si>
    <t>TB 21-62 Závěs trolejbusové stopy v oblouku, 2-úchytová 5°-10°</t>
  </si>
  <si>
    <t>030844CE</t>
  </si>
  <si>
    <t>TB 21-63 Závěs trolejbusové stopy v oblouku, 3-úchytová 10°-30°</t>
  </si>
  <si>
    <t>10</t>
  </si>
  <si>
    <t>030840CE</t>
  </si>
  <si>
    <t>TB 21-52 Pevný závěs trolejbusové stopy - distanc</t>
  </si>
  <si>
    <t>12</t>
  </si>
  <si>
    <t>030751CE</t>
  </si>
  <si>
    <t>TB 21-91 Závěs trolejbusové stopy s úsekovým děličem - diodový</t>
  </si>
  <si>
    <t>14</t>
  </si>
  <si>
    <t>030114CE</t>
  </si>
  <si>
    <t xml:space="preserve">T  41-2,I. Kotvení lana na T stožár s regulací</t>
  </si>
  <si>
    <t>16</t>
  </si>
  <si>
    <t>030207CE</t>
  </si>
  <si>
    <t xml:space="preserve">T  40-32,I.3 Třísměrné spojení</t>
  </si>
  <si>
    <t>18</t>
  </si>
  <si>
    <t>030208CE</t>
  </si>
  <si>
    <t xml:space="preserve">T  40-32,I.4 Vícesměrné spojení (kroužek)</t>
  </si>
  <si>
    <t>20</t>
  </si>
  <si>
    <t>030754CE</t>
  </si>
  <si>
    <t>Lano nerez 35mm2</t>
  </si>
  <si>
    <t>m</t>
  </si>
  <si>
    <t>22</t>
  </si>
  <si>
    <t>11</t>
  </si>
  <si>
    <t>030761CE</t>
  </si>
  <si>
    <t>Trolejový drát Cu 100 mm2</t>
  </si>
  <si>
    <t>24</t>
  </si>
  <si>
    <t>030471CE</t>
  </si>
  <si>
    <t>Trolejová spojka pro botku</t>
  </si>
  <si>
    <t>26</t>
  </si>
  <si>
    <t>13</t>
  </si>
  <si>
    <t>030502CE</t>
  </si>
  <si>
    <t>TB 71-32 Proudové propojení TB stop, dvouvodič. CHBU 120 mm2/4ks</t>
  </si>
  <si>
    <t>28</t>
  </si>
  <si>
    <t>030502CE.1</t>
  </si>
  <si>
    <t>TB 71-42 Proudové propojení TB stopy a odpojovače, dvouvodičové/11ks</t>
  </si>
  <si>
    <t>30</t>
  </si>
  <si>
    <t>030921CE</t>
  </si>
  <si>
    <t>Tabulka s označením sekce</t>
  </si>
  <si>
    <t>32</t>
  </si>
  <si>
    <t>030112CE</t>
  </si>
  <si>
    <t xml:space="preserve">T  41-31 Vložená izolace v laně</t>
  </si>
  <si>
    <t>34</t>
  </si>
  <si>
    <t>17</t>
  </si>
  <si>
    <t>030853CE</t>
  </si>
  <si>
    <t>TB 91-51,II. Svodič přepětí vč.ocelové konstrukce do 10kg, dvojitý</t>
  </si>
  <si>
    <t>36</t>
  </si>
  <si>
    <t>820101CE</t>
  </si>
  <si>
    <t>TB 91-55 Kabel YY 50 mm2 vč.připojení okem, pevně uložený</t>
  </si>
  <si>
    <t>38</t>
  </si>
  <si>
    <t>19</t>
  </si>
  <si>
    <t>010451CE</t>
  </si>
  <si>
    <t xml:space="preserve">Umělohmotná krabice pro izolovaný svod bleskojistky, 16x16x9cm vč. výzbroje </t>
  </si>
  <si>
    <t>40</t>
  </si>
  <si>
    <t>010439CE</t>
  </si>
  <si>
    <t>Umělohmotná roura prům. 6 cm pro svod svodiče s připáskováním,</t>
  </si>
  <si>
    <t>44</t>
  </si>
  <si>
    <t>030852CE</t>
  </si>
  <si>
    <t xml:space="preserve">TB 71-5 Dvojitý odpojovač  vč. táhla a vypínací páky s dvoj. izolací vč. ocelové konstrukce do 100kg</t>
  </si>
  <si>
    <t>64</t>
  </si>
  <si>
    <t>46</t>
  </si>
  <si>
    <t>030931CE</t>
  </si>
  <si>
    <t>Výstražná tabulka na stožár</t>
  </si>
  <si>
    <t>50</t>
  </si>
  <si>
    <t>23</t>
  </si>
  <si>
    <t>030822CE</t>
  </si>
  <si>
    <t>Sjízdná výhybka podvěsná SV3 - 25°, kompletní</t>
  </si>
  <si>
    <t>52</t>
  </si>
  <si>
    <t>030811CE</t>
  </si>
  <si>
    <t>Trolejbusové křížení podvěsné - K4-40°, K5-52°, kompletní</t>
  </si>
  <si>
    <t>54</t>
  </si>
  <si>
    <t>25</t>
  </si>
  <si>
    <t>030701CE</t>
  </si>
  <si>
    <t>TB 31-32 Kotvení trolejbusové stopy rozpěrkou</t>
  </si>
  <si>
    <t>56</t>
  </si>
  <si>
    <t>030208CE.1</t>
  </si>
  <si>
    <t xml:space="preserve">T  31-1,III. Spojení trolej - lano, izolované</t>
  </si>
  <si>
    <t>58</t>
  </si>
  <si>
    <t>27</t>
  </si>
  <si>
    <t>030831CE</t>
  </si>
  <si>
    <t>Nosná síť pro výhybky a křížení</t>
  </si>
  <si>
    <t>60</t>
  </si>
  <si>
    <t>030821CE</t>
  </si>
  <si>
    <t>Elektrická výhybka tahová, souměrná, vč.signalizační lampy, EV1-20°, EV2-10°, (EV2-10°), rychlost 40km/hod. u prvního děliče provedení zhášecího děliče</t>
  </si>
  <si>
    <t>62</t>
  </si>
  <si>
    <t>P</t>
  </si>
  <si>
    <t>Poznámka k položce:_x000d_
vč.signalizační lampy, EV1-20°, EV2-10°, (EV2-10°), rychlost 40km/hod._x000d_
u prvního děliče provedení zhášecího děliče</t>
  </si>
  <si>
    <t>29</t>
  </si>
  <si>
    <t>030822CE.1</t>
  </si>
  <si>
    <t>Sjízdná výhybka tahová, souměrná SV1-20°, (SV1-20°), SV2-10°</t>
  </si>
  <si>
    <t>Poznámka k položce:_x000d_
rychlost 40km/hod., u prvního děliče provedení zhášecího děliče</t>
  </si>
  <si>
    <t>030811CE.1</t>
  </si>
  <si>
    <t>Trolejbusové křížení, tahové provedení, K1-40°, K2-33°, K3-35° (K1-50°), kompletní</t>
  </si>
  <si>
    <t>66</t>
  </si>
  <si>
    <t>31</t>
  </si>
  <si>
    <t>030002CE</t>
  </si>
  <si>
    <t>Objímka z nerez pásku s kardanem nebo vidlicí (K-122ks, V-437ks)</t>
  </si>
  <si>
    <t>70</t>
  </si>
  <si>
    <t>030003CE</t>
  </si>
  <si>
    <t>Objímka s vidlicí a lištou - prům.245</t>
  </si>
  <si>
    <t>72</t>
  </si>
  <si>
    <t>33</t>
  </si>
  <si>
    <t>030014CE</t>
  </si>
  <si>
    <t>T 41-41 Kotvení dvou lan na T stožár bez regulace</t>
  </si>
  <si>
    <t>74</t>
  </si>
  <si>
    <t>030015CE</t>
  </si>
  <si>
    <t>T 41-42 Kotvení dvou lan na T stožár s regulací</t>
  </si>
  <si>
    <t>76</t>
  </si>
  <si>
    <t>35</t>
  </si>
  <si>
    <t>030603CE</t>
  </si>
  <si>
    <t xml:space="preserve">T  11-2 Konzola na T stožár se 3 vyvěšeními, dl. 6m, sklolam. dvojitá</t>
  </si>
  <si>
    <t>78</t>
  </si>
  <si>
    <t>030603CE.1</t>
  </si>
  <si>
    <t xml:space="preserve">T  11-2 Konzola na T stožár se 3 vyvěšeními, dl. 7m, sklolam. dvojitá</t>
  </si>
  <si>
    <t>80</t>
  </si>
  <si>
    <t>37</t>
  </si>
  <si>
    <t>030603CE.2</t>
  </si>
  <si>
    <t xml:space="preserve">T  11-2 Konzola na T stožár se 3 vyvěšeními, dl. 12m, sklolam. dvojitá</t>
  </si>
  <si>
    <t>82</t>
  </si>
  <si>
    <t>030603CE.3</t>
  </si>
  <si>
    <t xml:space="preserve">T  11-2 Konzola na T stožár se 3 vyvěšeními, dl. 17m, sklolam. trojitá</t>
  </si>
  <si>
    <t>84</t>
  </si>
  <si>
    <t>39</t>
  </si>
  <si>
    <t>030911CE</t>
  </si>
  <si>
    <t>Trakční stožár</t>
  </si>
  <si>
    <t>86</t>
  </si>
  <si>
    <t>D2</t>
  </si>
  <si>
    <t xml:space="preserve">Materiál pro trolejové vedení </t>
  </si>
  <si>
    <t>000 01</t>
  </si>
  <si>
    <t>88</t>
  </si>
  <si>
    <t>Poznámka k položce:_x000d_
(na lano-55ks, na konzolu-24ks)</t>
  </si>
  <si>
    <t>41</t>
  </si>
  <si>
    <t>000 02</t>
  </si>
  <si>
    <t>90</t>
  </si>
  <si>
    <t>Poznámka k položce:_x000d_
(2°-3° na lano-20ks, na konzolu-4ks, 3-4°na lano-20ks, na konzolu-9ks,_x000d_
4°-5° na lano-1ks,na konzolu-4ks)</t>
  </si>
  <si>
    <t>42</t>
  </si>
  <si>
    <t>000 03</t>
  </si>
  <si>
    <t>92</t>
  </si>
  <si>
    <t>Poznámka k položce:_x000d_
(5-7° na lano-25ks, na konzolu-4ks, 7°-10° na lano - 39ks)</t>
  </si>
  <si>
    <t>43</t>
  </si>
  <si>
    <t>000 04</t>
  </si>
  <si>
    <t>94</t>
  </si>
  <si>
    <t>Poznámka k položce:_x000d_
(10°-13° na lano-45ks, na konzolu-1ks, 13°-30° na lano-67ks)</t>
  </si>
  <si>
    <t>000 05</t>
  </si>
  <si>
    <t>96</t>
  </si>
  <si>
    <t>45</t>
  </si>
  <si>
    <t>000 06</t>
  </si>
  <si>
    <t>TB 21-91 Závěs trolejbusové stopy s úsekovým děličem - diodovým</t>
  </si>
  <si>
    <t>98</t>
  </si>
  <si>
    <t>000 07</t>
  </si>
  <si>
    <t>100</t>
  </si>
  <si>
    <t>47</t>
  </si>
  <si>
    <t>000 08</t>
  </si>
  <si>
    <t>102</t>
  </si>
  <si>
    <t>48</t>
  </si>
  <si>
    <t>000 09</t>
  </si>
  <si>
    <t>104</t>
  </si>
  <si>
    <t>49</t>
  </si>
  <si>
    <t>000 10</t>
  </si>
  <si>
    <t>106</t>
  </si>
  <si>
    <t>000 11</t>
  </si>
  <si>
    <t>108</t>
  </si>
  <si>
    <t>51</t>
  </si>
  <si>
    <t>000 12</t>
  </si>
  <si>
    <t>110</t>
  </si>
  <si>
    <t>000 13</t>
  </si>
  <si>
    <t>112</t>
  </si>
  <si>
    <t>53</t>
  </si>
  <si>
    <t>000 14</t>
  </si>
  <si>
    <t>114</t>
  </si>
  <si>
    <t>000 15</t>
  </si>
  <si>
    <t>116</t>
  </si>
  <si>
    <t>55</t>
  </si>
  <si>
    <t>000 16</t>
  </si>
  <si>
    <t>118</t>
  </si>
  <si>
    <t>000 17</t>
  </si>
  <si>
    <t>120</t>
  </si>
  <si>
    <t>57</t>
  </si>
  <si>
    <t>000 18</t>
  </si>
  <si>
    <t>122</t>
  </si>
  <si>
    <t>000 19</t>
  </si>
  <si>
    <t>Umělohmotná krabice pro izolovaný svod bleskojistky, 16x16x9cm vč. výzbroje</t>
  </si>
  <si>
    <t>124</t>
  </si>
  <si>
    <t>59</t>
  </si>
  <si>
    <t>000 20</t>
  </si>
  <si>
    <t>Umělohmotná roura prům. 6 cm pro svod bleskojistky s připáskováním</t>
  </si>
  <si>
    <t>128</t>
  </si>
  <si>
    <t>000 21</t>
  </si>
  <si>
    <t>130</t>
  </si>
  <si>
    <t>61</t>
  </si>
  <si>
    <t>000 22</t>
  </si>
  <si>
    <t>134</t>
  </si>
  <si>
    <t>000 23</t>
  </si>
  <si>
    <t>136</t>
  </si>
  <si>
    <t>63</t>
  </si>
  <si>
    <t>000 24</t>
  </si>
  <si>
    <t>138</t>
  </si>
  <si>
    <t>000 25</t>
  </si>
  <si>
    <t>140</t>
  </si>
  <si>
    <t>65</t>
  </si>
  <si>
    <t>000 26</t>
  </si>
  <si>
    <t>142</t>
  </si>
  <si>
    <t>000 27</t>
  </si>
  <si>
    <t>TB 31-80 Nosná síť pro výhybky a křížení</t>
  </si>
  <si>
    <t>144</t>
  </si>
  <si>
    <t>67</t>
  </si>
  <si>
    <t>000 28</t>
  </si>
  <si>
    <t>Elektrická výhybka tahová, souměrná, u prvního děliče provedení zhášecího děliče</t>
  </si>
  <si>
    <t>146</t>
  </si>
  <si>
    <t>Poznámka k položce:_x000d_
vč.signalizační lampy, EV1-20°, EV2-10°, (EV2-10°), rychlost 40km/hod.</t>
  </si>
  <si>
    <t>68</t>
  </si>
  <si>
    <t>000 29</t>
  </si>
  <si>
    <t xml:space="preserve">Sjízdná výhybka tahová, souměrná SV1-20°, (SV1-20°), SV2-10°  rychlost 40km/hod., u prvního děliče provedení zhášecího děliče</t>
  </si>
  <si>
    <t>150</t>
  </si>
  <si>
    <t>69</t>
  </si>
  <si>
    <t>000 30</t>
  </si>
  <si>
    <t xml:space="preserve">Trolejbusové křížení, tahové provedení, K1-40°, K2-33°, K3-35°  (K1-50°), kompletní</t>
  </si>
  <si>
    <t>154</t>
  </si>
  <si>
    <t>000 31</t>
  </si>
  <si>
    <t xml:space="preserve">Objímka z nerez pásku s kardanem nebo  s vidlicí (K)</t>
  </si>
  <si>
    <t>158</t>
  </si>
  <si>
    <t>71</t>
  </si>
  <si>
    <t>000 32</t>
  </si>
  <si>
    <t>Objímka s vidlicí a lištou - prům. 245</t>
  </si>
  <si>
    <t>160</t>
  </si>
  <si>
    <t>000 33</t>
  </si>
  <si>
    <t>162</t>
  </si>
  <si>
    <t>73</t>
  </si>
  <si>
    <t>000 34</t>
  </si>
  <si>
    <t>164</t>
  </si>
  <si>
    <t>000 35</t>
  </si>
  <si>
    <t>166</t>
  </si>
  <si>
    <t>75</t>
  </si>
  <si>
    <t>000 36</t>
  </si>
  <si>
    <t>168</t>
  </si>
  <si>
    <t>000 37</t>
  </si>
  <si>
    <t>170</t>
  </si>
  <si>
    <t>77</t>
  </si>
  <si>
    <t>000 38</t>
  </si>
  <si>
    <t>172</t>
  </si>
  <si>
    <t>000 43</t>
  </si>
  <si>
    <t>Trakční stožár Co - 20000N/12m, žárový zinek + závěrný nátěr s dvířky pro v.o. s adaptérem pro výložník</t>
  </si>
  <si>
    <t>174</t>
  </si>
  <si>
    <t>79</t>
  </si>
  <si>
    <t>000 44</t>
  </si>
  <si>
    <t>Trakční stožár D - 22000N/10m, žárový zinek + závěrný nátěr</t>
  </si>
  <si>
    <t>178</t>
  </si>
  <si>
    <t>000 45</t>
  </si>
  <si>
    <t>Trakční stožár D - 22600N/12m, žárový zinek + závěrný nátěr</t>
  </si>
  <si>
    <t>180</t>
  </si>
  <si>
    <t>81</t>
  </si>
  <si>
    <t>000 46</t>
  </si>
  <si>
    <t>Trakční stožár Do - 22600N/12m, žárový zinek + závěrný nátěr s dvířky pro v.o. s adaptérem pro výložník</t>
  </si>
  <si>
    <t>182</t>
  </si>
  <si>
    <t>000 47</t>
  </si>
  <si>
    <t>Trakční stožár C - 15400N/10m, žárový zinek + závěrný nátěr</t>
  </si>
  <si>
    <t>186</t>
  </si>
  <si>
    <t>83</t>
  </si>
  <si>
    <t>000 48</t>
  </si>
  <si>
    <t>Trakční stožár D - 34000N/12m, žárový zinek + závěrný nátěr</t>
  </si>
  <si>
    <t>188</t>
  </si>
  <si>
    <t>000 49</t>
  </si>
  <si>
    <t>Trakční stožár D - 40000N/12m, žárový zinek + závěrný nátěr</t>
  </si>
  <si>
    <t>190</t>
  </si>
  <si>
    <t>46-M</t>
  </si>
  <si>
    <t>Zemní prácepro TV</t>
  </si>
  <si>
    <t>85</t>
  </si>
  <si>
    <t>460 01-0024</t>
  </si>
  <si>
    <t xml:space="preserve">Vytýčení trasy TV </t>
  </si>
  <si>
    <t>km</t>
  </si>
  <si>
    <t>-1093831919</t>
  </si>
  <si>
    <t>460 03-0161</t>
  </si>
  <si>
    <t xml:space="preserve">Odstranění podkladu z betonu - do 15cm </t>
  </si>
  <si>
    <t>m2</t>
  </si>
  <si>
    <t>127808959</t>
  </si>
  <si>
    <t>87</t>
  </si>
  <si>
    <t>460 03-0172</t>
  </si>
  <si>
    <t>Rozrušení živičného povrchu (do 5cm) vč.řezání spáry (18ks x 2,25m2)</t>
  </si>
  <si>
    <t>-1008224601</t>
  </si>
  <si>
    <t>460 05-0804</t>
  </si>
  <si>
    <t xml:space="preserve">Výkop jámy pro sondy a  základ (tř. 4) </t>
  </si>
  <si>
    <t>m3</t>
  </si>
  <si>
    <t>1798392834</t>
  </si>
  <si>
    <t>89</t>
  </si>
  <si>
    <t>460 08-0033</t>
  </si>
  <si>
    <t xml:space="preserve">Betonový základ pro trakční stožár vč. úpravy hlavičky (beton C16/20)  se zapískováním</t>
  </si>
  <si>
    <t>1135908876</t>
  </si>
  <si>
    <t>92981</t>
  </si>
  <si>
    <t xml:space="preserve">Ocelová roura prům.500mm, tlouštka 8mm pro základ  </t>
  </si>
  <si>
    <t>1643518588</t>
  </si>
  <si>
    <t>91</t>
  </si>
  <si>
    <t>460 30-1134</t>
  </si>
  <si>
    <t xml:space="preserve">Vrtání jámy cca prům.0,5 - 0,8m pro základ stožáru vč. dopravy, hloubka 6 - 8m (tř. zeminy 4) (VZ- 6, VZ-8), pod ochranou ocelové výpažnice </t>
  </si>
  <si>
    <t>1109720946</t>
  </si>
  <si>
    <t>460 56-1604</t>
  </si>
  <si>
    <t>Zához jámy po základech a sondách (tř. zeminy 4)</t>
  </si>
  <si>
    <t>75575594</t>
  </si>
  <si>
    <t>93</t>
  </si>
  <si>
    <t>460 60-0061</t>
  </si>
  <si>
    <t xml:space="preserve">Odvoz zeminy z výkopů nebo vybourané bloky (1km) zemina TV- 80,32m3 = 145,22t  živičný povrch - 2,0m3 = 3t betonový podklad - 6,0m3 = 15t</t>
  </si>
  <si>
    <t>t</t>
  </si>
  <si>
    <t>-477006130</t>
  </si>
  <si>
    <t>460 60-0071</t>
  </si>
  <si>
    <t>Příplatek za každý další km - 9km x 163,22t = 1468,98t</t>
  </si>
  <si>
    <t>-889134374</t>
  </si>
  <si>
    <t>D3</t>
  </si>
  <si>
    <t>Zkoušky a revize</t>
  </si>
  <si>
    <t>95</t>
  </si>
  <si>
    <t>000 50</t>
  </si>
  <si>
    <t>Výchozí revize</t>
  </si>
  <si>
    <t>192</t>
  </si>
  <si>
    <t>000 51</t>
  </si>
  <si>
    <t>Technicko bezpečnostní zkouška</t>
  </si>
  <si>
    <t>194</t>
  </si>
  <si>
    <t>97</t>
  </si>
  <si>
    <t>000 52</t>
  </si>
  <si>
    <t>Protokol právnické osoby o způsobilosti provozu</t>
  </si>
  <si>
    <t>196</t>
  </si>
  <si>
    <t>000 53</t>
  </si>
  <si>
    <t>Nespecifikované práce - (práce spojené s výlukou, vypínáním trolejí, zazkratováním, doregulováním, práce spojené s postupem výstavby, provizorními stavy TV před vozovnou, provizorním kotvením atd. - práce předem neurčené)</t>
  </si>
  <si>
    <t>%</t>
  </si>
  <si>
    <t>892926368</t>
  </si>
  <si>
    <t>D4</t>
  </si>
  <si>
    <t>Odpady</t>
  </si>
  <si>
    <t>99</t>
  </si>
  <si>
    <t>979098191</t>
  </si>
  <si>
    <t>Poplatek za skládku zeminy</t>
  </si>
  <si>
    <t>198</t>
  </si>
  <si>
    <t>979098123</t>
  </si>
  <si>
    <t>Poplatek za skládku betonových bloků</t>
  </si>
  <si>
    <t>200</t>
  </si>
  <si>
    <t>D5</t>
  </si>
  <si>
    <t>101</t>
  </si>
  <si>
    <t>030001000</t>
  </si>
  <si>
    <t>Zařízení staveniště</t>
  </si>
  <si>
    <t>202</t>
  </si>
  <si>
    <t>0300001002</t>
  </si>
  <si>
    <t>Ztížené podmínky výstavby</t>
  </si>
  <si>
    <t>204</t>
  </si>
  <si>
    <t xml:space="preserve">SO 1001 - Pyrotechnický průzkum </t>
  </si>
  <si>
    <t>OST - Ostatní</t>
  </si>
  <si>
    <t>OST</t>
  </si>
  <si>
    <t>Ostatní</t>
  </si>
  <si>
    <t>Detekce pum - metota magnetometrie</t>
  </si>
  <si>
    <t>193174870</t>
  </si>
  <si>
    <t>Vypracování posudku</t>
  </si>
  <si>
    <t>-1517788807</t>
  </si>
  <si>
    <t xml:space="preserve">Likvidace pum </t>
  </si>
  <si>
    <t>-1647759947</t>
  </si>
  <si>
    <t>Příprava dozoru - technologický postup s Policií ČR</t>
  </si>
  <si>
    <t>-830874585</t>
  </si>
  <si>
    <t xml:space="preserve">Provádění výkopových prací  pod dozorem pyrotechnika </t>
  </si>
  <si>
    <t>-570904556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</si>
</sst>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31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33</v>
      </c>
      <c r="AO17" s="18"/>
      <c r="AP17" s="18"/>
      <c r="AQ17" s="18"/>
      <c r="AR17" s="16"/>
      <c r="BE17" s="27"/>
      <c r="BS17" s="13" t="s">
        <v>34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42</v>
      </c>
      <c r="E29" s="43"/>
      <c r="F29" s="28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44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46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51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52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54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53</v>
      </c>
      <c r="AI60" s="38"/>
      <c r="AJ60" s="38"/>
      <c r="AK60" s="38"/>
      <c r="AL60" s="38"/>
      <c r="AM60" s="60" t="s">
        <v>54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55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56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54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53</v>
      </c>
      <c r="AI75" s="38"/>
      <c r="AJ75" s="38"/>
      <c r="AK75" s="38"/>
      <c r="AL75" s="38"/>
      <c r="AM75" s="60" t="s">
        <v>54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57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200661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 xml:space="preserve">Trolejbusová trať Dukla vozovna  - hlavní nádraží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Pardubice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16. 10. 2020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25.6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Dopravní podnik města Pardubic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>PRODIN a.s., K Vápence 2745, 530 02 Pardubice</v>
      </c>
      <c r="AN89" s="67"/>
      <c r="AO89" s="67"/>
      <c r="AP89" s="67"/>
      <c r="AQ89" s="36"/>
      <c r="AR89" s="40"/>
      <c r="AS89" s="77" t="s">
        <v>58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35</v>
      </c>
      <c r="AJ90" s="36"/>
      <c r="AK90" s="36"/>
      <c r="AL90" s="36"/>
      <c r="AM90" s="76" t="str">
        <f>IF(E20="","",E20)</f>
        <v>Ing. Michal Hornýš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59</v>
      </c>
      <c r="D92" s="90"/>
      <c r="E92" s="90"/>
      <c r="F92" s="90"/>
      <c r="G92" s="90"/>
      <c r="H92" s="91"/>
      <c r="I92" s="92" t="s">
        <v>60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61</v>
      </c>
      <c r="AH92" s="90"/>
      <c r="AI92" s="90"/>
      <c r="AJ92" s="90"/>
      <c r="AK92" s="90"/>
      <c r="AL92" s="90"/>
      <c r="AM92" s="90"/>
      <c r="AN92" s="92" t="s">
        <v>62</v>
      </c>
      <c r="AO92" s="90"/>
      <c r="AP92" s="94"/>
      <c r="AQ92" s="95" t="s">
        <v>63</v>
      </c>
      <c r="AR92" s="40"/>
      <c r="AS92" s="96" t="s">
        <v>64</v>
      </c>
      <c r="AT92" s="97" t="s">
        <v>65</v>
      </c>
      <c r="AU92" s="97" t="s">
        <v>66</v>
      </c>
      <c r="AV92" s="97" t="s">
        <v>67</v>
      </c>
      <c r="AW92" s="97" t="s">
        <v>68</v>
      </c>
      <c r="AX92" s="97" t="s">
        <v>69</v>
      </c>
      <c r="AY92" s="97" t="s">
        <v>70</v>
      </c>
      <c r="AZ92" s="97" t="s">
        <v>71</v>
      </c>
      <c r="BA92" s="97" t="s">
        <v>72</v>
      </c>
      <c r="BB92" s="97" t="s">
        <v>73</v>
      </c>
      <c r="BC92" s="97" t="s">
        <v>74</v>
      </c>
      <c r="BD92" s="98" t="s">
        <v>75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76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ROUND(SUM(AG95:AG97),2)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ROUND(SUM(AS95:AS97),2)</f>
        <v>0</v>
      </c>
      <c r="AT94" s="110">
        <f>ROUND(SUM(AV94:AW94),2)</f>
        <v>0</v>
      </c>
      <c r="AU94" s="111">
        <f>ROUND(SUM(AU95:AU97),5)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ROUND(SUM(AZ95:AZ97),2)</f>
        <v>0</v>
      </c>
      <c r="BA94" s="110">
        <f>ROUND(SUM(BA95:BA97),2)</f>
        <v>0</v>
      </c>
      <c r="BB94" s="110">
        <f>ROUND(SUM(BB95:BB97),2)</f>
        <v>0</v>
      </c>
      <c r="BC94" s="110">
        <f>ROUND(SUM(BC95:BC97),2)</f>
        <v>0</v>
      </c>
      <c r="BD94" s="112">
        <f>ROUND(SUM(BD95:BD97),2)</f>
        <v>0</v>
      </c>
      <c r="BE94" s="6"/>
      <c r="BS94" s="113" t="s">
        <v>77</v>
      </c>
      <c r="BT94" s="113" t="s">
        <v>78</v>
      </c>
      <c r="BU94" s="114" t="s">
        <v>79</v>
      </c>
      <c r="BV94" s="113" t="s">
        <v>80</v>
      </c>
      <c r="BW94" s="113" t="s">
        <v>5</v>
      </c>
      <c r="BX94" s="113" t="s">
        <v>81</v>
      </c>
      <c r="CL94" s="113" t="s">
        <v>1</v>
      </c>
    </row>
    <row r="95" s="7" customFormat="1" ht="16.5" customHeight="1">
      <c r="A95" s="115" t="s">
        <v>82</v>
      </c>
      <c r="B95" s="116"/>
      <c r="C95" s="117"/>
      <c r="D95" s="118" t="s">
        <v>83</v>
      </c>
      <c r="E95" s="118"/>
      <c r="F95" s="118"/>
      <c r="G95" s="118"/>
      <c r="H95" s="118"/>
      <c r="I95" s="119"/>
      <c r="J95" s="118" t="s">
        <v>84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'SO 001 - Vedlejší a rozpo...'!J30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85</v>
      </c>
      <c r="AR95" s="122"/>
      <c r="AS95" s="123">
        <v>0</v>
      </c>
      <c r="AT95" s="124">
        <f>ROUND(SUM(AV95:AW95),2)</f>
        <v>0</v>
      </c>
      <c r="AU95" s="125">
        <f>'SO 001 - Vedlejší a rozpo...'!P117</f>
        <v>0</v>
      </c>
      <c r="AV95" s="124">
        <f>'SO 001 - Vedlejší a rozpo...'!J33</f>
        <v>0</v>
      </c>
      <c r="AW95" s="124">
        <f>'SO 001 - Vedlejší a rozpo...'!J34</f>
        <v>0</v>
      </c>
      <c r="AX95" s="124">
        <f>'SO 001 - Vedlejší a rozpo...'!J35</f>
        <v>0</v>
      </c>
      <c r="AY95" s="124">
        <f>'SO 001 - Vedlejší a rozpo...'!J36</f>
        <v>0</v>
      </c>
      <c r="AZ95" s="124">
        <f>'SO 001 - Vedlejší a rozpo...'!F33</f>
        <v>0</v>
      </c>
      <c r="BA95" s="124">
        <f>'SO 001 - Vedlejší a rozpo...'!F34</f>
        <v>0</v>
      </c>
      <c r="BB95" s="124">
        <f>'SO 001 - Vedlejší a rozpo...'!F35</f>
        <v>0</v>
      </c>
      <c r="BC95" s="124">
        <f>'SO 001 - Vedlejší a rozpo...'!F36</f>
        <v>0</v>
      </c>
      <c r="BD95" s="126">
        <f>'SO 001 - Vedlejší a rozpo...'!F37</f>
        <v>0</v>
      </c>
      <c r="BE95" s="7"/>
      <c r="BT95" s="127" t="s">
        <v>86</v>
      </c>
      <c r="BV95" s="127" t="s">
        <v>80</v>
      </c>
      <c r="BW95" s="127" t="s">
        <v>87</v>
      </c>
      <c r="BX95" s="127" t="s">
        <v>5</v>
      </c>
      <c r="CL95" s="127" t="s">
        <v>1</v>
      </c>
      <c r="CM95" s="127" t="s">
        <v>88</v>
      </c>
    </row>
    <row r="96" s="7" customFormat="1" ht="16.5" customHeight="1">
      <c r="A96" s="115" t="s">
        <v>82</v>
      </c>
      <c r="B96" s="116"/>
      <c r="C96" s="117"/>
      <c r="D96" s="118" t="s">
        <v>89</v>
      </c>
      <c r="E96" s="118"/>
      <c r="F96" s="118"/>
      <c r="G96" s="118"/>
      <c r="H96" s="118"/>
      <c r="I96" s="119"/>
      <c r="J96" s="118" t="s">
        <v>90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'SO 098 - Trolejové vedení'!J30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85</v>
      </c>
      <c r="AR96" s="122"/>
      <c r="AS96" s="123">
        <v>0</v>
      </c>
      <c r="AT96" s="124">
        <f>ROUND(SUM(AV96:AW96),2)</f>
        <v>0</v>
      </c>
      <c r="AU96" s="125">
        <f>'SO 098 - Trolejové vedení'!P125</f>
        <v>0</v>
      </c>
      <c r="AV96" s="124">
        <f>'SO 098 - Trolejové vedení'!J33</f>
        <v>0</v>
      </c>
      <c r="AW96" s="124">
        <f>'SO 098 - Trolejové vedení'!J34</f>
        <v>0</v>
      </c>
      <c r="AX96" s="124">
        <f>'SO 098 - Trolejové vedení'!J35</f>
        <v>0</v>
      </c>
      <c r="AY96" s="124">
        <f>'SO 098 - Trolejové vedení'!J36</f>
        <v>0</v>
      </c>
      <c r="AZ96" s="124">
        <f>'SO 098 - Trolejové vedení'!F33</f>
        <v>0</v>
      </c>
      <c r="BA96" s="124">
        <f>'SO 098 - Trolejové vedení'!F34</f>
        <v>0</v>
      </c>
      <c r="BB96" s="124">
        <f>'SO 098 - Trolejové vedení'!F35</f>
        <v>0</v>
      </c>
      <c r="BC96" s="124">
        <f>'SO 098 - Trolejové vedení'!F36</f>
        <v>0</v>
      </c>
      <c r="BD96" s="126">
        <f>'SO 098 - Trolejové vedení'!F37</f>
        <v>0</v>
      </c>
      <c r="BE96" s="7"/>
      <c r="BT96" s="127" t="s">
        <v>86</v>
      </c>
      <c r="BV96" s="127" t="s">
        <v>80</v>
      </c>
      <c r="BW96" s="127" t="s">
        <v>91</v>
      </c>
      <c r="BX96" s="127" t="s">
        <v>5</v>
      </c>
      <c r="CL96" s="127" t="s">
        <v>1</v>
      </c>
      <c r="CM96" s="127" t="s">
        <v>88</v>
      </c>
    </row>
    <row r="97" s="7" customFormat="1" ht="24.75" customHeight="1">
      <c r="A97" s="115" t="s">
        <v>82</v>
      </c>
      <c r="B97" s="116"/>
      <c r="C97" s="117"/>
      <c r="D97" s="118" t="s">
        <v>92</v>
      </c>
      <c r="E97" s="118"/>
      <c r="F97" s="118"/>
      <c r="G97" s="118"/>
      <c r="H97" s="118"/>
      <c r="I97" s="119"/>
      <c r="J97" s="118" t="s">
        <v>93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'SO 1001 - Pyrotechnický p...'!J30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85</v>
      </c>
      <c r="AR97" s="122"/>
      <c r="AS97" s="128">
        <v>0</v>
      </c>
      <c r="AT97" s="129">
        <f>ROUND(SUM(AV97:AW97),2)</f>
        <v>0</v>
      </c>
      <c r="AU97" s="130">
        <f>'SO 1001 - Pyrotechnický p...'!P117</f>
        <v>0</v>
      </c>
      <c r="AV97" s="129">
        <f>'SO 1001 - Pyrotechnický p...'!J33</f>
        <v>0</v>
      </c>
      <c r="AW97" s="129">
        <f>'SO 1001 - Pyrotechnický p...'!J34</f>
        <v>0</v>
      </c>
      <c r="AX97" s="129">
        <f>'SO 1001 - Pyrotechnický p...'!J35</f>
        <v>0</v>
      </c>
      <c r="AY97" s="129">
        <f>'SO 1001 - Pyrotechnický p...'!J36</f>
        <v>0</v>
      </c>
      <c r="AZ97" s="129">
        <f>'SO 1001 - Pyrotechnický p...'!F33</f>
        <v>0</v>
      </c>
      <c r="BA97" s="129">
        <f>'SO 1001 - Pyrotechnický p...'!F34</f>
        <v>0</v>
      </c>
      <c r="BB97" s="129">
        <f>'SO 1001 - Pyrotechnický p...'!F35</f>
        <v>0</v>
      </c>
      <c r="BC97" s="129">
        <f>'SO 1001 - Pyrotechnický p...'!F36</f>
        <v>0</v>
      </c>
      <c r="BD97" s="131">
        <f>'SO 1001 - Pyrotechnický p...'!F37</f>
        <v>0</v>
      </c>
      <c r="BE97" s="7"/>
      <c r="BT97" s="127" t="s">
        <v>86</v>
      </c>
      <c r="BV97" s="127" t="s">
        <v>80</v>
      </c>
      <c r="BW97" s="127" t="s">
        <v>94</v>
      </c>
      <c r="BX97" s="127" t="s">
        <v>5</v>
      </c>
      <c r="CL97" s="127" t="s">
        <v>1</v>
      </c>
      <c r="CM97" s="127" t="s">
        <v>88</v>
      </c>
    </row>
    <row r="98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sheet="1" formatColumns="0" formatRows="0" objects="1" scenarios="1" spinCount="100000" saltValue="rylevU5XYjASUa1i4jx1VxQ/3/SHuoMWUtGqOzHtiI3EqpMVET0w2egYPvjqc2mECJo3XQYUBdVPIdc3rgsozQ==" hashValue="1gfKGuE8c5uB8BA7eYWOVMbkO0omJby8EYLTz66rUGepoQiHnGkUZHIN/bYnqXFovdQM/jdvQgJLFvPXF0mrE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01 - Vedlejší a rozpo...'!C2" display="/"/>
    <hyperlink ref="A96" location="'SO 098 - Trolejové vedení'!C2" display="/"/>
    <hyperlink ref="A97" location="'SO 1001 - Pyrotechnický 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88</v>
      </c>
    </row>
    <row r="4" s="1" customFormat="1" ht="24.96" customHeight="1">
      <c r="B4" s="16"/>
      <c r="D4" s="134" t="s">
        <v>95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 xml:space="preserve">Trolejbusová trať Dukla vozovna  - hlavní nádraží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16. 10. 2020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">
        <v>26</v>
      </c>
      <c r="F15" s="34"/>
      <c r="G15" s="34"/>
      <c r="H15" s="34"/>
      <c r="I15" s="136" t="s">
        <v>27</v>
      </c>
      <c r="J15" s="139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31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32</v>
      </c>
      <c r="F21" s="34"/>
      <c r="G21" s="34"/>
      <c r="H21" s="34"/>
      <c r="I21" s="136" t="s">
        <v>27</v>
      </c>
      <c r="J21" s="139" t="s">
        <v>33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35</v>
      </c>
      <c r="E23" s="34"/>
      <c r="F23" s="34"/>
      <c r="G23" s="34"/>
      <c r="H23" s="34"/>
      <c r="I23" s="136" t="s">
        <v>25</v>
      </c>
      <c r="J23" s="139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">
        <v>36</v>
      </c>
      <c r="F24" s="34"/>
      <c r="G24" s="34"/>
      <c r="H24" s="34"/>
      <c r="I24" s="136" t="s">
        <v>27</v>
      </c>
      <c r="J24" s="139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37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38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40</v>
      </c>
      <c r="G32" s="34"/>
      <c r="H32" s="34"/>
      <c r="I32" s="148" t="s">
        <v>39</v>
      </c>
      <c r="J32" s="148" t="s">
        <v>41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42</v>
      </c>
      <c r="E33" s="136" t="s">
        <v>43</v>
      </c>
      <c r="F33" s="150">
        <f>ROUND((SUM(BE117:BE127)),  2)</f>
        <v>0</v>
      </c>
      <c r="G33" s="34"/>
      <c r="H33" s="34"/>
      <c r="I33" s="151">
        <v>0.20999999999999999</v>
      </c>
      <c r="J33" s="150">
        <f>ROUND(((SUM(BE117:BE127))*I33),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44</v>
      </c>
      <c r="F34" s="150">
        <f>ROUND((SUM(BF117:BF127)),  2)</f>
        <v>0</v>
      </c>
      <c r="G34" s="34"/>
      <c r="H34" s="34"/>
      <c r="I34" s="151">
        <v>0.14999999999999999</v>
      </c>
      <c r="J34" s="150">
        <f>ROUND(((SUM(BF117:BF127))*I34),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45</v>
      </c>
      <c r="F35" s="150">
        <f>ROUND((SUM(BG117:BG127)),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46</v>
      </c>
      <c r="F36" s="150">
        <f>ROUND((SUM(BH117:BH127)),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47</v>
      </c>
      <c r="F37" s="150">
        <f>ROUND((SUM(BI117:BI127)),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51</v>
      </c>
      <c r="E50" s="160"/>
      <c r="F50" s="160"/>
      <c r="G50" s="159" t="s">
        <v>52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53</v>
      </c>
      <c r="E61" s="162"/>
      <c r="F61" s="163" t="s">
        <v>54</v>
      </c>
      <c r="G61" s="161" t="s">
        <v>53</v>
      </c>
      <c r="H61" s="162"/>
      <c r="I61" s="162"/>
      <c r="J61" s="164" t="s">
        <v>54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55</v>
      </c>
      <c r="E65" s="165"/>
      <c r="F65" s="165"/>
      <c r="G65" s="159" t="s">
        <v>56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53</v>
      </c>
      <c r="E76" s="162"/>
      <c r="F76" s="163" t="s">
        <v>54</v>
      </c>
      <c r="G76" s="161" t="s">
        <v>53</v>
      </c>
      <c r="H76" s="162"/>
      <c r="I76" s="162"/>
      <c r="J76" s="164" t="s">
        <v>54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 xml:space="preserve">Trolejbusová trať Dukla vozovna  - hlavní nádraží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 xml:space="preserve">SO 001 - Vedlejší a rozpočtové náklady 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Pardubice </v>
      </c>
      <c r="G89" s="36"/>
      <c r="H89" s="36"/>
      <c r="I89" s="28" t="s">
        <v>22</v>
      </c>
      <c r="J89" s="75" t="str">
        <f>IF(J12="","",J12)</f>
        <v>16. 10. 2020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40.05" customHeight="1">
      <c r="A91" s="34"/>
      <c r="B91" s="35"/>
      <c r="C91" s="28" t="s">
        <v>24</v>
      </c>
      <c r="D91" s="36"/>
      <c r="E91" s="36"/>
      <c r="F91" s="23" t="str">
        <f>E15</f>
        <v>Dopravní podnik města Pardubic</v>
      </c>
      <c r="G91" s="36"/>
      <c r="H91" s="36"/>
      <c r="I91" s="28" t="s">
        <v>30</v>
      </c>
      <c r="J91" s="32" t="str">
        <f>E21</f>
        <v>PRODIN a.s., K Vápence 2745, 530 02 Pardubice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35</v>
      </c>
      <c r="J92" s="32" t="str">
        <f>E24</f>
        <v>Ing. Michal Hornýš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99</v>
      </c>
      <c r="D94" s="172"/>
      <c r="E94" s="172"/>
      <c r="F94" s="172"/>
      <c r="G94" s="172"/>
      <c r="H94" s="172"/>
      <c r="I94" s="172"/>
      <c r="J94" s="173" t="s">
        <v>100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101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102</v>
      </c>
    </row>
    <row r="97" s="9" customFormat="1" ht="24.96" customHeight="1">
      <c r="A97" s="9"/>
      <c r="B97" s="175"/>
      <c r="C97" s="176"/>
      <c r="D97" s="177" t="s">
        <v>103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104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0" t="str">
        <f>E7</f>
        <v xml:space="preserve">Trolejbusová trať Dukla vozovna  - hlavní nádraží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 xml:space="preserve">SO 001 - Vedlejší a rozpočtové náklady 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Pardubice </v>
      </c>
      <c r="G111" s="36"/>
      <c r="H111" s="36"/>
      <c r="I111" s="28" t="s">
        <v>22</v>
      </c>
      <c r="J111" s="75" t="str">
        <f>IF(J12="","",J12)</f>
        <v>16. 10. 2020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40.05" customHeight="1">
      <c r="A113" s="34"/>
      <c r="B113" s="35"/>
      <c r="C113" s="28" t="s">
        <v>24</v>
      </c>
      <c r="D113" s="36"/>
      <c r="E113" s="36"/>
      <c r="F113" s="23" t="str">
        <f>E15</f>
        <v>Dopravní podnik města Pardubic</v>
      </c>
      <c r="G113" s="36"/>
      <c r="H113" s="36"/>
      <c r="I113" s="28" t="s">
        <v>30</v>
      </c>
      <c r="J113" s="32" t="str">
        <f>E21</f>
        <v>PRODIN a.s., K Vápence 2745, 530 02 Pardubice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35</v>
      </c>
      <c r="J114" s="32" t="str">
        <f>E24</f>
        <v>Ing. Michal Hornýš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105</v>
      </c>
      <c r="D116" s="184" t="s">
        <v>63</v>
      </c>
      <c r="E116" s="184" t="s">
        <v>59</v>
      </c>
      <c r="F116" s="184" t="s">
        <v>60</v>
      </c>
      <c r="G116" s="184" t="s">
        <v>106</v>
      </c>
      <c r="H116" s="184" t="s">
        <v>107</v>
      </c>
      <c r="I116" s="184" t="s">
        <v>108</v>
      </c>
      <c r="J116" s="184" t="s">
        <v>100</v>
      </c>
      <c r="K116" s="185" t="s">
        <v>109</v>
      </c>
      <c r="L116" s="186"/>
      <c r="M116" s="96" t="s">
        <v>1</v>
      </c>
      <c r="N116" s="97" t="s">
        <v>42</v>
      </c>
      <c r="O116" s="97" t="s">
        <v>110</v>
      </c>
      <c r="P116" s="97" t="s">
        <v>111</v>
      </c>
      <c r="Q116" s="97" t="s">
        <v>112</v>
      </c>
      <c r="R116" s="97" t="s">
        <v>113</v>
      </c>
      <c r="S116" s="97" t="s">
        <v>114</v>
      </c>
      <c r="T116" s="98" t="s">
        <v>115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116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</f>
        <v>0</v>
      </c>
      <c r="Q117" s="100"/>
      <c r="R117" s="189">
        <f>R118</f>
        <v>0</v>
      </c>
      <c r="S117" s="100"/>
      <c r="T117" s="190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77</v>
      </c>
      <c r="AU117" s="13" t="s">
        <v>102</v>
      </c>
      <c r="BK117" s="191">
        <f>BK118</f>
        <v>0</v>
      </c>
    </row>
    <row r="118" s="11" customFormat="1" ht="25.92" customHeight="1">
      <c r="A118" s="11"/>
      <c r="B118" s="192"/>
      <c r="C118" s="193"/>
      <c r="D118" s="194" t="s">
        <v>77</v>
      </c>
      <c r="E118" s="195" t="s">
        <v>117</v>
      </c>
      <c r="F118" s="195" t="s">
        <v>118</v>
      </c>
      <c r="G118" s="193"/>
      <c r="H118" s="193"/>
      <c r="I118" s="196"/>
      <c r="J118" s="197">
        <f>BK118</f>
        <v>0</v>
      </c>
      <c r="K118" s="193"/>
      <c r="L118" s="198"/>
      <c r="M118" s="199"/>
      <c r="N118" s="200"/>
      <c r="O118" s="200"/>
      <c r="P118" s="201">
        <f>SUM(P119:P127)</f>
        <v>0</v>
      </c>
      <c r="Q118" s="200"/>
      <c r="R118" s="201">
        <f>SUM(R119:R127)</f>
        <v>0</v>
      </c>
      <c r="S118" s="200"/>
      <c r="T118" s="202">
        <f>SUM(T119:T127)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3" t="s">
        <v>119</v>
      </c>
      <c r="AT118" s="204" t="s">
        <v>77</v>
      </c>
      <c r="AU118" s="204" t="s">
        <v>78</v>
      </c>
      <c r="AY118" s="203" t="s">
        <v>120</v>
      </c>
      <c r="BK118" s="205">
        <f>SUM(BK119:BK127)</f>
        <v>0</v>
      </c>
    </row>
    <row r="119" s="2" customFormat="1" ht="16.5" customHeight="1">
      <c r="A119" s="34"/>
      <c r="B119" s="35"/>
      <c r="C119" s="206" t="s">
        <v>86</v>
      </c>
      <c r="D119" s="206" t="s">
        <v>121</v>
      </c>
      <c r="E119" s="207" t="s">
        <v>122</v>
      </c>
      <c r="F119" s="208" t="s">
        <v>123</v>
      </c>
      <c r="G119" s="209" t="s">
        <v>124</v>
      </c>
      <c r="H119" s="210">
        <v>12</v>
      </c>
      <c r="I119" s="211"/>
      <c r="J119" s="212">
        <f>ROUND(I119*H119,2)</f>
        <v>0</v>
      </c>
      <c r="K119" s="208" t="s">
        <v>1</v>
      </c>
      <c r="L119" s="40"/>
      <c r="M119" s="213" t="s">
        <v>1</v>
      </c>
      <c r="N119" s="214" t="s">
        <v>43</v>
      </c>
      <c r="O119" s="87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7" t="s">
        <v>125</v>
      </c>
      <c r="AT119" s="217" t="s">
        <v>121</v>
      </c>
      <c r="AU119" s="217" t="s">
        <v>86</v>
      </c>
      <c r="AY119" s="13" t="s">
        <v>120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3" t="s">
        <v>86</v>
      </c>
      <c r="BK119" s="218">
        <f>ROUND(I119*H119,2)</f>
        <v>0</v>
      </c>
      <c r="BL119" s="13" t="s">
        <v>125</v>
      </c>
      <c r="BM119" s="217" t="s">
        <v>126</v>
      </c>
    </row>
    <row r="120" s="2" customFormat="1" ht="24.15" customHeight="1">
      <c r="A120" s="34"/>
      <c r="B120" s="35"/>
      <c r="C120" s="206" t="s">
        <v>88</v>
      </c>
      <c r="D120" s="206" t="s">
        <v>121</v>
      </c>
      <c r="E120" s="207" t="s">
        <v>127</v>
      </c>
      <c r="F120" s="208" t="s">
        <v>128</v>
      </c>
      <c r="G120" s="209" t="s">
        <v>129</v>
      </c>
      <c r="H120" s="210">
        <v>2</v>
      </c>
      <c r="I120" s="211"/>
      <c r="J120" s="212">
        <f>ROUND(I120*H120,2)</f>
        <v>0</v>
      </c>
      <c r="K120" s="208" t="s">
        <v>1</v>
      </c>
      <c r="L120" s="40"/>
      <c r="M120" s="213" t="s">
        <v>1</v>
      </c>
      <c r="N120" s="214" t="s">
        <v>43</v>
      </c>
      <c r="O120" s="87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7" t="s">
        <v>125</v>
      </c>
      <c r="AT120" s="217" t="s">
        <v>121</v>
      </c>
      <c r="AU120" s="217" t="s">
        <v>86</v>
      </c>
      <c r="AY120" s="13" t="s">
        <v>120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3" t="s">
        <v>86</v>
      </c>
      <c r="BK120" s="218">
        <f>ROUND(I120*H120,2)</f>
        <v>0</v>
      </c>
      <c r="BL120" s="13" t="s">
        <v>125</v>
      </c>
      <c r="BM120" s="217" t="s">
        <v>130</v>
      </c>
    </row>
    <row r="121" s="2" customFormat="1" ht="21.75" customHeight="1">
      <c r="A121" s="34"/>
      <c r="B121" s="35"/>
      <c r="C121" s="206" t="s">
        <v>131</v>
      </c>
      <c r="D121" s="206" t="s">
        <v>121</v>
      </c>
      <c r="E121" s="207" t="s">
        <v>132</v>
      </c>
      <c r="F121" s="208" t="s">
        <v>133</v>
      </c>
      <c r="G121" s="209" t="s">
        <v>134</v>
      </c>
      <c r="H121" s="210">
        <v>1</v>
      </c>
      <c r="I121" s="211"/>
      <c r="J121" s="212">
        <f>ROUND(I121*H121,2)</f>
        <v>0</v>
      </c>
      <c r="K121" s="208" t="s">
        <v>1</v>
      </c>
      <c r="L121" s="40"/>
      <c r="M121" s="213" t="s">
        <v>1</v>
      </c>
      <c r="N121" s="214" t="s">
        <v>43</v>
      </c>
      <c r="O121" s="87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7" t="s">
        <v>125</v>
      </c>
      <c r="AT121" s="217" t="s">
        <v>121</v>
      </c>
      <c r="AU121" s="217" t="s">
        <v>86</v>
      </c>
      <c r="AY121" s="13" t="s">
        <v>120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3" t="s">
        <v>86</v>
      </c>
      <c r="BK121" s="218">
        <f>ROUND(I121*H121,2)</f>
        <v>0</v>
      </c>
      <c r="BL121" s="13" t="s">
        <v>125</v>
      </c>
      <c r="BM121" s="217" t="s">
        <v>135</v>
      </c>
    </row>
    <row r="122" s="2" customFormat="1" ht="16.5" customHeight="1">
      <c r="A122" s="34"/>
      <c r="B122" s="35"/>
      <c r="C122" s="206" t="s">
        <v>136</v>
      </c>
      <c r="D122" s="206" t="s">
        <v>121</v>
      </c>
      <c r="E122" s="207" t="s">
        <v>137</v>
      </c>
      <c r="F122" s="208" t="s">
        <v>138</v>
      </c>
      <c r="G122" s="209" t="s">
        <v>134</v>
      </c>
      <c r="H122" s="210">
        <v>1</v>
      </c>
      <c r="I122" s="211"/>
      <c r="J122" s="212">
        <f>ROUND(I122*H122,2)</f>
        <v>0</v>
      </c>
      <c r="K122" s="208" t="s">
        <v>1</v>
      </c>
      <c r="L122" s="40"/>
      <c r="M122" s="213" t="s">
        <v>1</v>
      </c>
      <c r="N122" s="214" t="s">
        <v>43</v>
      </c>
      <c r="O122" s="87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7" t="s">
        <v>125</v>
      </c>
      <c r="AT122" s="217" t="s">
        <v>121</v>
      </c>
      <c r="AU122" s="217" t="s">
        <v>86</v>
      </c>
      <c r="AY122" s="13" t="s">
        <v>120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3" t="s">
        <v>86</v>
      </c>
      <c r="BK122" s="218">
        <f>ROUND(I122*H122,2)</f>
        <v>0</v>
      </c>
      <c r="BL122" s="13" t="s">
        <v>125</v>
      </c>
      <c r="BM122" s="217" t="s">
        <v>139</v>
      </c>
    </row>
    <row r="123" s="2" customFormat="1" ht="16.5" customHeight="1">
      <c r="A123" s="34"/>
      <c r="B123" s="35"/>
      <c r="C123" s="206" t="s">
        <v>119</v>
      </c>
      <c r="D123" s="206" t="s">
        <v>121</v>
      </c>
      <c r="E123" s="207" t="s">
        <v>140</v>
      </c>
      <c r="F123" s="208" t="s">
        <v>141</v>
      </c>
      <c r="G123" s="209" t="s">
        <v>134</v>
      </c>
      <c r="H123" s="210">
        <v>1</v>
      </c>
      <c r="I123" s="211"/>
      <c r="J123" s="212">
        <f>ROUND(I123*H123,2)</f>
        <v>0</v>
      </c>
      <c r="K123" s="208" t="s">
        <v>1</v>
      </c>
      <c r="L123" s="40"/>
      <c r="M123" s="213" t="s">
        <v>1</v>
      </c>
      <c r="N123" s="214" t="s">
        <v>43</v>
      </c>
      <c r="O123" s="87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7" t="s">
        <v>125</v>
      </c>
      <c r="AT123" s="217" t="s">
        <v>121</v>
      </c>
      <c r="AU123" s="217" t="s">
        <v>86</v>
      </c>
      <c r="AY123" s="13" t="s">
        <v>120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3" t="s">
        <v>86</v>
      </c>
      <c r="BK123" s="218">
        <f>ROUND(I123*H123,2)</f>
        <v>0</v>
      </c>
      <c r="BL123" s="13" t="s">
        <v>125</v>
      </c>
      <c r="BM123" s="217" t="s">
        <v>142</v>
      </c>
    </row>
    <row r="124" s="2" customFormat="1" ht="24.15" customHeight="1">
      <c r="A124" s="34"/>
      <c r="B124" s="35"/>
      <c r="C124" s="206" t="s">
        <v>143</v>
      </c>
      <c r="D124" s="206" t="s">
        <v>121</v>
      </c>
      <c r="E124" s="207" t="s">
        <v>144</v>
      </c>
      <c r="F124" s="208" t="s">
        <v>145</v>
      </c>
      <c r="G124" s="209" t="s">
        <v>129</v>
      </c>
      <c r="H124" s="210">
        <v>1</v>
      </c>
      <c r="I124" s="211"/>
      <c r="J124" s="212">
        <f>ROUND(I124*H124,2)</f>
        <v>0</v>
      </c>
      <c r="K124" s="208" t="s">
        <v>1</v>
      </c>
      <c r="L124" s="40"/>
      <c r="M124" s="213" t="s">
        <v>1</v>
      </c>
      <c r="N124" s="214" t="s">
        <v>43</v>
      </c>
      <c r="O124" s="87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7" t="s">
        <v>125</v>
      </c>
      <c r="AT124" s="217" t="s">
        <v>121</v>
      </c>
      <c r="AU124" s="217" t="s">
        <v>86</v>
      </c>
      <c r="AY124" s="13" t="s">
        <v>120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3" t="s">
        <v>86</v>
      </c>
      <c r="BK124" s="218">
        <f>ROUND(I124*H124,2)</f>
        <v>0</v>
      </c>
      <c r="BL124" s="13" t="s">
        <v>125</v>
      </c>
      <c r="BM124" s="217" t="s">
        <v>146</v>
      </c>
    </row>
    <row r="125" s="2" customFormat="1" ht="24.15" customHeight="1">
      <c r="A125" s="34"/>
      <c r="B125" s="35"/>
      <c r="C125" s="206" t="s">
        <v>147</v>
      </c>
      <c r="D125" s="206" t="s">
        <v>121</v>
      </c>
      <c r="E125" s="207" t="s">
        <v>148</v>
      </c>
      <c r="F125" s="208" t="s">
        <v>149</v>
      </c>
      <c r="G125" s="209" t="s">
        <v>129</v>
      </c>
      <c r="H125" s="210">
        <v>1</v>
      </c>
      <c r="I125" s="211"/>
      <c r="J125" s="212">
        <f>ROUND(I125*H125,2)</f>
        <v>0</v>
      </c>
      <c r="K125" s="208" t="s">
        <v>1</v>
      </c>
      <c r="L125" s="40"/>
      <c r="M125" s="213" t="s">
        <v>1</v>
      </c>
      <c r="N125" s="214" t="s">
        <v>43</v>
      </c>
      <c r="O125" s="87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7" t="s">
        <v>125</v>
      </c>
      <c r="AT125" s="217" t="s">
        <v>121</v>
      </c>
      <c r="AU125" s="217" t="s">
        <v>86</v>
      </c>
      <c r="AY125" s="13" t="s">
        <v>120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3" t="s">
        <v>86</v>
      </c>
      <c r="BK125" s="218">
        <f>ROUND(I125*H125,2)</f>
        <v>0</v>
      </c>
      <c r="BL125" s="13" t="s">
        <v>125</v>
      </c>
      <c r="BM125" s="217" t="s">
        <v>150</v>
      </c>
    </row>
    <row r="126" s="2" customFormat="1">
      <c r="A126" s="34"/>
      <c r="B126" s="35"/>
      <c r="C126" s="206" t="s">
        <v>151</v>
      </c>
      <c r="D126" s="206" t="s">
        <v>121</v>
      </c>
      <c r="E126" s="207" t="s">
        <v>152</v>
      </c>
      <c r="F126" s="208" t="s">
        <v>153</v>
      </c>
      <c r="G126" s="209" t="s">
        <v>154</v>
      </c>
      <c r="H126" s="210">
        <v>1</v>
      </c>
      <c r="I126" s="211"/>
      <c r="J126" s="212">
        <f>ROUND(I126*H126,2)</f>
        <v>0</v>
      </c>
      <c r="K126" s="208" t="s">
        <v>1</v>
      </c>
      <c r="L126" s="40"/>
      <c r="M126" s="213" t="s">
        <v>1</v>
      </c>
      <c r="N126" s="214" t="s">
        <v>43</v>
      </c>
      <c r="O126" s="87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7" t="s">
        <v>125</v>
      </c>
      <c r="AT126" s="217" t="s">
        <v>121</v>
      </c>
      <c r="AU126" s="217" t="s">
        <v>86</v>
      </c>
      <c r="AY126" s="13" t="s">
        <v>120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3" t="s">
        <v>86</v>
      </c>
      <c r="BK126" s="218">
        <f>ROUND(I126*H126,2)</f>
        <v>0</v>
      </c>
      <c r="BL126" s="13" t="s">
        <v>125</v>
      </c>
      <c r="BM126" s="217" t="s">
        <v>155</v>
      </c>
    </row>
    <row r="127" s="2" customFormat="1" ht="16.5" customHeight="1">
      <c r="A127" s="34"/>
      <c r="B127" s="35"/>
      <c r="C127" s="206" t="s">
        <v>156</v>
      </c>
      <c r="D127" s="206" t="s">
        <v>121</v>
      </c>
      <c r="E127" s="207" t="s">
        <v>157</v>
      </c>
      <c r="F127" s="208" t="s">
        <v>158</v>
      </c>
      <c r="G127" s="209" t="s">
        <v>159</v>
      </c>
      <c r="H127" s="210">
        <v>2</v>
      </c>
      <c r="I127" s="211"/>
      <c r="J127" s="212">
        <f>ROUND(I127*H127,2)</f>
        <v>0</v>
      </c>
      <c r="K127" s="208" t="s">
        <v>1</v>
      </c>
      <c r="L127" s="40"/>
      <c r="M127" s="219" t="s">
        <v>1</v>
      </c>
      <c r="N127" s="220" t="s">
        <v>43</v>
      </c>
      <c r="O127" s="221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7" t="s">
        <v>125</v>
      </c>
      <c r="AT127" s="217" t="s">
        <v>121</v>
      </c>
      <c r="AU127" s="217" t="s">
        <v>86</v>
      </c>
      <c r="AY127" s="13" t="s">
        <v>120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3" t="s">
        <v>86</v>
      </c>
      <c r="BK127" s="218">
        <f>ROUND(I127*H127,2)</f>
        <v>0</v>
      </c>
      <c r="BL127" s="13" t="s">
        <v>125</v>
      </c>
      <c r="BM127" s="217" t="s">
        <v>160</v>
      </c>
    </row>
    <row r="128" s="2" customFormat="1" ht="6.96" customHeight="1">
      <c r="A128" s="34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40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sheet="1" autoFilter="0" formatColumns="0" formatRows="0" objects="1" scenarios="1" spinCount="100000" saltValue="KCLy6PauED/XDyN1DuVNfvo5ddl0TjPHWJRGNgskAsd/8plDgQRUD5zrY+k73ZVhd0udsq15R0IaOGCOxLVBMA==" hashValue="eMjfWn54XFVSKsDCGjg1JzPWlrETt9UGMPhLzVMoUtvAF7ceTGRCeFATktu67x1domWJzWi8/nev+t4sQQ15NQ==" algorithmName="SHA-512" password="CC35"/>
  <autoFilter ref="C116:K12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88</v>
      </c>
    </row>
    <row r="4" s="1" customFormat="1" ht="24.96" customHeight="1">
      <c r="B4" s="16"/>
      <c r="D4" s="134" t="s">
        <v>95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 xml:space="preserve">Trolejbusová trať Dukla vozovna  - hlavní nádraží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161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162</v>
      </c>
      <c r="G12" s="34"/>
      <c r="H12" s="34"/>
      <c r="I12" s="136" t="s">
        <v>22</v>
      </c>
      <c r="J12" s="140" t="str">
        <f>'Rekapitulace stavby'!AN8</f>
        <v>16. 10. 2020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>Dopravní podnik města Pardubic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>25292161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>PRODIN a.s., K Vápence 2745, 530 02 Pardubice</v>
      </c>
      <c r="F21" s="34"/>
      <c r="G21" s="34"/>
      <c r="H21" s="34"/>
      <c r="I21" s="136" t="s">
        <v>27</v>
      </c>
      <c r="J21" s="139" t="str">
        <f>IF('Rekapitulace stavby'!AN17="","",'Rekapitulace stavby'!AN17)</f>
        <v>CZ 25292161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35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>Ing. Michal Hornýš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37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38</v>
      </c>
      <c r="E30" s="34"/>
      <c r="F30" s="34"/>
      <c r="G30" s="34"/>
      <c r="H30" s="34"/>
      <c r="I30" s="34"/>
      <c r="J30" s="147">
        <f>ROUND(J125,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40</v>
      </c>
      <c r="G32" s="34"/>
      <c r="H32" s="34"/>
      <c r="I32" s="148" t="s">
        <v>39</v>
      </c>
      <c r="J32" s="148" t="s">
        <v>41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42</v>
      </c>
      <c r="E33" s="136" t="s">
        <v>43</v>
      </c>
      <c r="F33" s="150">
        <f>ROUND((SUM(BE125:BE243)),  2)</f>
        <v>0</v>
      </c>
      <c r="G33" s="34"/>
      <c r="H33" s="34"/>
      <c r="I33" s="151">
        <v>0.20999999999999999</v>
      </c>
      <c r="J33" s="150">
        <f>ROUND(((SUM(BE125:BE243))*I33),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44</v>
      </c>
      <c r="F34" s="150">
        <f>ROUND((SUM(BF125:BF243)),  2)</f>
        <v>0</v>
      </c>
      <c r="G34" s="34"/>
      <c r="H34" s="34"/>
      <c r="I34" s="151">
        <v>0.14999999999999999</v>
      </c>
      <c r="J34" s="150">
        <f>ROUND(((SUM(BF125:BF243))*I34),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45</v>
      </c>
      <c r="F35" s="150">
        <f>ROUND((SUM(BG125:BG243)),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46</v>
      </c>
      <c r="F36" s="150">
        <f>ROUND((SUM(BH125:BH243)),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47</v>
      </c>
      <c r="F37" s="150">
        <f>ROUND((SUM(BI125:BI243)),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51</v>
      </c>
      <c r="E50" s="160"/>
      <c r="F50" s="160"/>
      <c r="G50" s="159" t="s">
        <v>52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53</v>
      </c>
      <c r="E61" s="162"/>
      <c r="F61" s="163" t="s">
        <v>54</v>
      </c>
      <c r="G61" s="161" t="s">
        <v>53</v>
      </c>
      <c r="H61" s="162"/>
      <c r="I61" s="162"/>
      <c r="J61" s="164" t="s">
        <v>54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55</v>
      </c>
      <c r="E65" s="165"/>
      <c r="F65" s="165"/>
      <c r="G65" s="159" t="s">
        <v>56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53</v>
      </c>
      <c r="E76" s="162"/>
      <c r="F76" s="163" t="s">
        <v>54</v>
      </c>
      <c r="G76" s="161" t="s">
        <v>53</v>
      </c>
      <c r="H76" s="162"/>
      <c r="I76" s="162"/>
      <c r="J76" s="164" t="s">
        <v>54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 xml:space="preserve">Trolejbusová trať Dukla vozovna  - hlavní nádraží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SO 098 - Trolejové vedení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16. 10. 2020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40.05" customHeight="1">
      <c r="A91" s="34"/>
      <c r="B91" s="35"/>
      <c r="C91" s="28" t="s">
        <v>24</v>
      </c>
      <c r="D91" s="36"/>
      <c r="E91" s="36"/>
      <c r="F91" s="23" t="str">
        <f>E15</f>
        <v>Dopravní podnik města Pardubic</v>
      </c>
      <c r="G91" s="36"/>
      <c r="H91" s="36"/>
      <c r="I91" s="28" t="s">
        <v>30</v>
      </c>
      <c r="J91" s="32" t="str">
        <f>E21</f>
        <v>PRODIN a.s., K Vápence 2745, 530 02 Pardubice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35</v>
      </c>
      <c r="J92" s="32" t="str">
        <f>E24</f>
        <v>Ing. Michal Hornýš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99</v>
      </c>
      <c r="D94" s="172"/>
      <c r="E94" s="172"/>
      <c r="F94" s="172"/>
      <c r="G94" s="172"/>
      <c r="H94" s="172"/>
      <c r="I94" s="172"/>
      <c r="J94" s="173" t="s">
        <v>100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101</v>
      </c>
      <c r="D96" s="36"/>
      <c r="E96" s="36"/>
      <c r="F96" s="36"/>
      <c r="G96" s="36"/>
      <c r="H96" s="36"/>
      <c r="I96" s="36"/>
      <c r="J96" s="106">
        <f>J125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102</v>
      </c>
    </row>
    <row r="97" s="9" customFormat="1" ht="24.96" customHeight="1">
      <c r="A97" s="9"/>
      <c r="B97" s="175"/>
      <c r="C97" s="176"/>
      <c r="D97" s="177" t="s">
        <v>163</v>
      </c>
      <c r="E97" s="178"/>
      <c r="F97" s="178"/>
      <c r="G97" s="178"/>
      <c r="H97" s="178"/>
      <c r="I97" s="178"/>
      <c r="J97" s="179">
        <f>J126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163</v>
      </c>
      <c r="E98" s="178"/>
      <c r="F98" s="178"/>
      <c r="G98" s="178"/>
      <c r="H98" s="178"/>
      <c r="I98" s="178"/>
      <c r="J98" s="179">
        <f>J147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164</v>
      </c>
      <c r="E99" s="178"/>
      <c r="F99" s="178"/>
      <c r="G99" s="178"/>
      <c r="H99" s="178"/>
      <c r="I99" s="178"/>
      <c r="J99" s="179">
        <f>J169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5"/>
      <c r="C100" s="176"/>
      <c r="D100" s="177" t="s">
        <v>164</v>
      </c>
      <c r="E100" s="178"/>
      <c r="F100" s="178"/>
      <c r="G100" s="178"/>
      <c r="H100" s="178"/>
      <c r="I100" s="178"/>
      <c r="J100" s="179">
        <f>J194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5"/>
      <c r="C101" s="176"/>
      <c r="D101" s="177" t="s">
        <v>164</v>
      </c>
      <c r="E101" s="178"/>
      <c r="F101" s="178"/>
      <c r="G101" s="178"/>
      <c r="H101" s="178"/>
      <c r="I101" s="178"/>
      <c r="J101" s="179">
        <f>J214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5"/>
      <c r="C102" s="176"/>
      <c r="D102" s="177" t="s">
        <v>165</v>
      </c>
      <c r="E102" s="178"/>
      <c r="F102" s="178"/>
      <c r="G102" s="178"/>
      <c r="H102" s="178"/>
      <c r="I102" s="178"/>
      <c r="J102" s="179">
        <f>J222</f>
        <v>0</v>
      </c>
      <c r="K102" s="176"/>
      <c r="L102" s="18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5"/>
      <c r="C103" s="176"/>
      <c r="D103" s="177" t="s">
        <v>166</v>
      </c>
      <c r="E103" s="178"/>
      <c r="F103" s="178"/>
      <c r="G103" s="178"/>
      <c r="H103" s="178"/>
      <c r="I103" s="178"/>
      <c r="J103" s="179">
        <f>J233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5"/>
      <c r="C104" s="176"/>
      <c r="D104" s="177" t="s">
        <v>167</v>
      </c>
      <c r="E104" s="178"/>
      <c r="F104" s="178"/>
      <c r="G104" s="178"/>
      <c r="H104" s="178"/>
      <c r="I104" s="178"/>
      <c r="J104" s="179">
        <f>J238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5"/>
      <c r="C105" s="176"/>
      <c r="D105" s="177" t="s">
        <v>168</v>
      </c>
      <c r="E105" s="178"/>
      <c r="F105" s="178"/>
      <c r="G105" s="178"/>
      <c r="H105" s="178"/>
      <c r="I105" s="178"/>
      <c r="J105" s="179">
        <f>J241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104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16</v>
      </c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6"/>
      <c r="D115" s="36"/>
      <c r="E115" s="170" t="str">
        <f>E7</f>
        <v xml:space="preserve">Trolejbusová trať Dukla vozovna  - hlavní nádraží</v>
      </c>
      <c r="F115" s="28"/>
      <c r="G115" s="28"/>
      <c r="H115" s="28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96</v>
      </c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6"/>
      <c r="D117" s="36"/>
      <c r="E117" s="72" t="str">
        <f>E9</f>
        <v>SO 098 - Trolejové vedení</v>
      </c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20</v>
      </c>
      <c r="D119" s="36"/>
      <c r="E119" s="36"/>
      <c r="F119" s="23" t="str">
        <f>F12</f>
        <v xml:space="preserve"> </v>
      </c>
      <c r="G119" s="36"/>
      <c r="H119" s="36"/>
      <c r="I119" s="28" t="s">
        <v>22</v>
      </c>
      <c r="J119" s="75" t="str">
        <f>IF(J12="","",J12)</f>
        <v>16. 10. 2020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40.05" customHeight="1">
      <c r="A121" s="34"/>
      <c r="B121" s="35"/>
      <c r="C121" s="28" t="s">
        <v>24</v>
      </c>
      <c r="D121" s="36"/>
      <c r="E121" s="36"/>
      <c r="F121" s="23" t="str">
        <f>E15</f>
        <v>Dopravní podnik města Pardubic</v>
      </c>
      <c r="G121" s="36"/>
      <c r="H121" s="36"/>
      <c r="I121" s="28" t="s">
        <v>30</v>
      </c>
      <c r="J121" s="32" t="str">
        <f>E21</f>
        <v>PRODIN a.s., K Vápence 2745, 530 02 Pardubice</v>
      </c>
      <c r="K121" s="36"/>
      <c r="L121" s="59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28</v>
      </c>
      <c r="D122" s="36"/>
      <c r="E122" s="36"/>
      <c r="F122" s="23" t="str">
        <f>IF(E18="","",E18)</f>
        <v>Vyplň údaj</v>
      </c>
      <c r="G122" s="36"/>
      <c r="H122" s="36"/>
      <c r="I122" s="28" t="s">
        <v>35</v>
      </c>
      <c r="J122" s="32" t="str">
        <f>E24</f>
        <v>Ing. Michal Hornýš</v>
      </c>
      <c r="K122" s="36"/>
      <c r="L122" s="59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9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0" customFormat="1" ht="29.28" customHeight="1">
      <c r="A124" s="181"/>
      <c r="B124" s="182"/>
      <c r="C124" s="183" t="s">
        <v>105</v>
      </c>
      <c r="D124" s="184" t="s">
        <v>63</v>
      </c>
      <c r="E124" s="184" t="s">
        <v>59</v>
      </c>
      <c r="F124" s="184" t="s">
        <v>60</v>
      </c>
      <c r="G124" s="184" t="s">
        <v>106</v>
      </c>
      <c r="H124" s="184" t="s">
        <v>107</v>
      </c>
      <c r="I124" s="184" t="s">
        <v>108</v>
      </c>
      <c r="J124" s="184" t="s">
        <v>100</v>
      </c>
      <c r="K124" s="185" t="s">
        <v>109</v>
      </c>
      <c r="L124" s="186"/>
      <c r="M124" s="96" t="s">
        <v>1</v>
      </c>
      <c r="N124" s="97" t="s">
        <v>42</v>
      </c>
      <c r="O124" s="97" t="s">
        <v>110</v>
      </c>
      <c r="P124" s="97" t="s">
        <v>111</v>
      </c>
      <c r="Q124" s="97" t="s">
        <v>112</v>
      </c>
      <c r="R124" s="97" t="s">
        <v>113</v>
      </c>
      <c r="S124" s="97" t="s">
        <v>114</v>
      </c>
      <c r="T124" s="98" t="s">
        <v>115</v>
      </c>
      <c r="U124" s="181"/>
      <c r="V124" s="181"/>
      <c r="W124" s="181"/>
      <c r="X124" s="181"/>
      <c r="Y124" s="181"/>
      <c r="Z124" s="181"/>
      <c r="AA124" s="181"/>
      <c r="AB124" s="181"/>
      <c r="AC124" s="181"/>
      <c r="AD124" s="181"/>
      <c r="AE124" s="181"/>
    </row>
    <row r="125" s="2" customFormat="1" ht="22.8" customHeight="1">
      <c r="A125" s="34"/>
      <c r="B125" s="35"/>
      <c r="C125" s="103" t="s">
        <v>116</v>
      </c>
      <c r="D125" s="36"/>
      <c r="E125" s="36"/>
      <c r="F125" s="36"/>
      <c r="G125" s="36"/>
      <c r="H125" s="36"/>
      <c r="I125" s="36"/>
      <c r="J125" s="187">
        <f>BK125</f>
        <v>0</v>
      </c>
      <c r="K125" s="36"/>
      <c r="L125" s="40"/>
      <c r="M125" s="99"/>
      <c r="N125" s="188"/>
      <c r="O125" s="100"/>
      <c r="P125" s="189">
        <f>P126+P147+P169+P194+P214+P222+P233+P238+P241</f>
        <v>0</v>
      </c>
      <c r="Q125" s="100"/>
      <c r="R125" s="189">
        <f>R126+R147+R169+R194+R214+R222+R233+R238+R241</f>
        <v>0</v>
      </c>
      <c r="S125" s="100"/>
      <c r="T125" s="190">
        <f>T126+T147+T169+T194+T214+T222+T233+T238+T241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77</v>
      </c>
      <c r="AU125" s="13" t="s">
        <v>102</v>
      </c>
      <c r="BK125" s="191">
        <f>BK126+BK147+BK169+BK194+BK214+BK222+BK233+BK238+BK241</f>
        <v>0</v>
      </c>
    </row>
    <row r="126" s="11" customFormat="1" ht="25.92" customHeight="1">
      <c r="A126" s="11"/>
      <c r="B126" s="192"/>
      <c r="C126" s="193"/>
      <c r="D126" s="194" t="s">
        <v>77</v>
      </c>
      <c r="E126" s="195" t="s">
        <v>169</v>
      </c>
      <c r="F126" s="195" t="s">
        <v>170</v>
      </c>
      <c r="G126" s="193"/>
      <c r="H126" s="193"/>
      <c r="I126" s="196"/>
      <c r="J126" s="197">
        <f>BK126</f>
        <v>0</v>
      </c>
      <c r="K126" s="193"/>
      <c r="L126" s="198"/>
      <c r="M126" s="199"/>
      <c r="N126" s="200"/>
      <c r="O126" s="200"/>
      <c r="P126" s="201">
        <f>SUM(P127:P146)</f>
        <v>0</v>
      </c>
      <c r="Q126" s="200"/>
      <c r="R126" s="201">
        <f>SUM(R127:R146)</f>
        <v>0</v>
      </c>
      <c r="S126" s="200"/>
      <c r="T126" s="202">
        <f>SUM(T127:T146)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3" t="s">
        <v>131</v>
      </c>
      <c r="AT126" s="204" t="s">
        <v>77</v>
      </c>
      <c r="AU126" s="204" t="s">
        <v>78</v>
      </c>
      <c r="AY126" s="203" t="s">
        <v>120</v>
      </c>
      <c r="BK126" s="205">
        <f>SUM(BK127:BK146)</f>
        <v>0</v>
      </c>
    </row>
    <row r="127" s="2" customFormat="1">
      <c r="A127" s="34"/>
      <c r="B127" s="35"/>
      <c r="C127" s="206" t="s">
        <v>86</v>
      </c>
      <c r="D127" s="206" t="s">
        <v>121</v>
      </c>
      <c r="E127" s="207" t="s">
        <v>171</v>
      </c>
      <c r="F127" s="208" t="s">
        <v>172</v>
      </c>
      <c r="G127" s="209" t="s">
        <v>173</v>
      </c>
      <c r="H127" s="210">
        <v>79</v>
      </c>
      <c r="I127" s="211"/>
      <c r="J127" s="212">
        <f>ROUND(I127*H127,2)</f>
        <v>0</v>
      </c>
      <c r="K127" s="208" t="s">
        <v>1</v>
      </c>
      <c r="L127" s="40"/>
      <c r="M127" s="213" t="s">
        <v>1</v>
      </c>
      <c r="N127" s="214" t="s">
        <v>43</v>
      </c>
      <c r="O127" s="87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7" t="s">
        <v>136</v>
      </c>
      <c r="AT127" s="217" t="s">
        <v>121</v>
      </c>
      <c r="AU127" s="217" t="s">
        <v>86</v>
      </c>
      <c r="AY127" s="13" t="s">
        <v>120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3" t="s">
        <v>86</v>
      </c>
      <c r="BK127" s="218">
        <f>ROUND(I127*H127,2)</f>
        <v>0</v>
      </c>
      <c r="BL127" s="13" t="s">
        <v>136</v>
      </c>
      <c r="BM127" s="217" t="s">
        <v>136</v>
      </c>
    </row>
    <row r="128" s="2" customFormat="1">
      <c r="A128" s="34"/>
      <c r="B128" s="35"/>
      <c r="C128" s="206" t="s">
        <v>88</v>
      </c>
      <c r="D128" s="206" t="s">
        <v>121</v>
      </c>
      <c r="E128" s="207" t="s">
        <v>174</v>
      </c>
      <c r="F128" s="208" t="s">
        <v>175</v>
      </c>
      <c r="G128" s="209" t="s">
        <v>173</v>
      </c>
      <c r="H128" s="210">
        <v>59</v>
      </c>
      <c r="I128" s="211"/>
      <c r="J128" s="212">
        <f>ROUND(I128*H128,2)</f>
        <v>0</v>
      </c>
      <c r="K128" s="208" t="s">
        <v>1</v>
      </c>
      <c r="L128" s="40"/>
      <c r="M128" s="213" t="s">
        <v>1</v>
      </c>
      <c r="N128" s="214" t="s">
        <v>43</v>
      </c>
      <c r="O128" s="87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7" t="s">
        <v>136</v>
      </c>
      <c r="AT128" s="217" t="s">
        <v>121</v>
      </c>
      <c r="AU128" s="217" t="s">
        <v>86</v>
      </c>
      <c r="AY128" s="13" t="s">
        <v>120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3" t="s">
        <v>86</v>
      </c>
      <c r="BK128" s="218">
        <f>ROUND(I128*H128,2)</f>
        <v>0</v>
      </c>
      <c r="BL128" s="13" t="s">
        <v>136</v>
      </c>
      <c r="BM128" s="217" t="s">
        <v>143</v>
      </c>
    </row>
    <row r="129" s="2" customFormat="1">
      <c r="A129" s="34"/>
      <c r="B129" s="35"/>
      <c r="C129" s="206" t="s">
        <v>131</v>
      </c>
      <c r="D129" s="206" t="s">
        <v>121</v>
      </c>
      <c r="E129" s="207" t="s">
        <v>176</v>
      </c>
      <c r="F129" s="208" t="s">
        <v>177</v>
      </c>
      <c r="G129" s="209" t="s">
        <v>173</v>
      </c>
      <c r="H129" s="210">
        <v>68</v>
      </c>
      <c r="I129" s="211"/>
      <c r="J129" s="212">
        <f>ROUND(I129*H129,2)</f>
        <v>0</v>
      </c>
      <c r="K129" s="208" t="s">
        <v>1</v>
      </c>
      <c r="L129" s="40"/>
      <c r="M129" s="213" t="s">
        <v>1</v>
      </c>
      <c r="N129" s="214" t="s">
        <v>43</v>
      </c>
      <c r="O129" s="87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7" t="s">
        <v>136</v>
      </c>
      <c r="AT129" s="217" t="s">
        <v>121</v>
      </c>
      <c r="AU129" s="217" t="s">
        <v>86</v>
      </c>
      <c r="AY129" s="13" t="s">
        <v>120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3" t="s">
        <v>86</v>
      </c>
      <c r="BK129" s="218">
        <f>ROUND(I129*H129,2)</f>
        <v>0</v>
      </c>
      <c r="BL129" s="13" t="s">
        <v>136</v>
      </c>
      <c r="BM129" s="217" t="s">
        <v>151</v>
      </c>
    </row>
    <row r="130" s="2" customFormat="1">
      <c r="A130" s="34"/>
      <c r="B130" s="35"/>
      <c r="C130" s="206" t="s">
        <v>136</v>
      </c>
      <c r="D130" s="206" t="s">
        <v>121</v>
      </c>
      <c r="E130" s="207" t="s">
        <v>178</v>
      </c>
      <c r="F130" s="208" t="s">
        <v>179</v>
      </c>
      <c r="G130" s="209" t="s">
        <v>173</v>
      </c>
      <c r="H130" s="210">
        <v>113</v>
      </c>
      <c r="I130" s="211"/>
      <c r="J130" s="212">
        <f>ROUND(I130*H130,2)</f>
        <v>0</v>
      </c>
      <c r="K130" s="208" t="s">
        <v>1</v>
      </c>
      <c r="L130" s="40"/>
      <c r="M130" s="213" t="s">
        <v>1</v>
      </c>
      <c r="N130" s="214" t="s">
        <v>43</v>
      </c>
      <c r="O130" s="87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7" t="s">
        <v>136</v>
      </c>
      <c r="AT130" s="217" t="s">
        <v>121</v>
      </c>
      <c r="AU130" s="217" t="s">
        <v>86</v>
      </c>
      <c r="AY130" s="13" t="s">
        <v>120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3" t="s">
        <v>86</v>
      </c>
      <c r="BK130" s="218">
        <f>ROUND(I130*H130,2)</f>
        <v>0</v>
      </c>
      <c r="BL130" s="13" t="s">
        <v>136</v>
      </c>
      <c r="BM130" s="217" t="s">
        <v>180</v>
      </c>
    </row>
    <row r="131" s="2" customFormat="1" ht="21.75" customHeight="1">
      <c r="A131" s="34"/>
      <c r="B131" s="35"/>
      <c r="C131" s="206" t="s">
        <v>119</v>
      </c>
      <c r="D131" s="206" t="s">
        <v>121</v>
      </c>
      <c r="E131" s="207" t="s">
        <v>181</v>
      </c>
      <c r="F131" s="208" t="s">
        <v>182</v>
      </c>
      <c r="G131" s="209" t="s">
        <v>173</v>
      </c>
      <c r="H131" s="210">
        <v>8</v>
      </c>
      <c r="I131" s="211"/>
      <c r="J131" s="212">
        <f>ROUND(I131*H131,2)</f>
        <v>0</v>
      </c>
      <c r="K131" s="208" t="s">
        <v>1</v>
      </c>
      <c r="L131" s="40"/>
      <c r="M131" s="213" t="s">
        <v>1</v>
      </c>
      <c r="N131" s="214" t="s">
        <v>43</v>
      </c>
      <c r="O131" s="87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7" t="s">
        <v>136</v>
      </c>
      <c r="AT131" s="217" t="s">
        <v>121</v>
      </c>
      <c r="AU131" s="217" t="s">
        <v>86</v>
      </c>
      <c r="AY131" s="13" t="s">
        <v>120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3" t="s">
        <v>86</v>
      </c>
      <c r="BK131" s="218">
        <f>ROUND(I131*H131,2)</f>
        <v>0</v>
      </c>
      <c r="BL131" s="13" t="s">
        <v>136</v>
      </c>
      <c r="BM131" s="217" t="s">
        <v>183</v>
      </c>
    </row>
    <row r="132" s="2" customFormat="1">
      <c r="A132" s="34"/>
      <c r="B132" s="35"/>
      <c r="C132" s="206" t="s">
        <v>143</v>
      </c>
      <c r="D132" s="206" t="s">
        <v>121</v>
      </c>
      <c r="E132" s="207" t="s">
        <v>184</v>
      </c>
      <c r="F132" s="208" t="s">
        <v>185</v>
      </c>
      <c r="G132" s="209" t="s">
        <v>173</v>
      </c>
      <c r="H132" s="210">
        <v>5</v>
      </c>
      <c r="I132" s="211"/>
      <c r="J132" s="212">
        <f>ROUND(I132*H132,2)</f>
        <v>0</v>
      </c>
      <c r="K132" s="208" t="s">
        <v>1</v>
      </c>
      <c r="L132" s="40"/>
      <c r="M132" s="213" t="s">
        <v>1</v>
      </c>
      <c r="N132" s="214" t="s">
        <v>43</v>
      </c>
      <c r="O132" s="87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7" t="s">
        <v>136</v>
      </c>
      <c r="AT132" s="217" t="s">
        <v>121</v>
      </c>
      <c r="AU132" s="217" t="s">
        <v>86</v>
      </c>
      <c r="AY132" s="13" t="s">
        <v>120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3" t="s">
        <v>86</v>
      </c>
      <c r="BK132" s="218">
        <f>ROUND(I132*H132,2)</f>
        <v>0</v>
      </c>
      <c r="BL132" s="13" t="s">
        <v>136</v>
      </c>
      <c r="BM132" s="217" t="s">
        <v>186</v>
      </c>
    </row>
    <row r="133" s="2" customFormat="1" ht="16.5" customHeight="1">
      <c r="A133" s="34"/>
      <c r="B133" s="35"/>
      <c r="C133" s="206" t="s">
        <v>147</v>
      </c>
      <c r="D133" s="206" t="s">
        <v>121</v>
      </c>
      <c r="E133" s="207" t="s">
        <v>187</v>
      </c>
      <c r="F133" s="208" t="s">
        <v>188</v>
      </c>
      <c r="G133" s="209" t="s">
        <v>173</v>
      </c>
      <c r="H133" s="210">
        <v>437</v>
      </c>
      <c r="I133" s="211"/>
      <c r="J133" s="212">
        <f>ROUND(I133*H133,2)</f>
        <v>0</v>
      </c>
      <c r="K133" s="208" t="s">
        <v>1</v>
      </c>
      <c r="L133" s="40"/>
      <c r="M133" s="213" t="s">
        <v>1</v>
      </c>
      <c r="N133" s="214" t="s">
        <v>43</v>
      </c>
      <c r="O133" s="87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7" t="s">
        <v>136</v>
      </c>
      <c r="AT133" s="217" t="s">
        <v>121</v>
      </c>
      <c r="AU133" s="217" t="s">
        <v>86</v>
      </c>
      <c r="AY133" s="13" t="s">
        <v>120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3" t="s">
        <v>86</v>
      </c>
      <c r="BK133" s="218">
        <f>ROUND(I133*H133,2)</f>
        <v>0</v>
      </c>
      <c r="BL133" s="13" t="s">
        <v>136</v>
      </c>
      <c r="BM133" s="217" t="s">
        <v>189</v>
      </c>
    </row>
    <row r="134" s="2" customFormat="1" ht="16.5" customHeight="1">
      <c r="A134" s="34"/>
      <c r="B134" s="35"/>
      <c r="C134" s="206" t="s">
        <v>151</v>
      </c>
      <c r="D134" s="206" t="s">
        <v>121</v>
      </c>
      <c r="E134" s="207" t="s">
        <v>190</v>
      </c>
      <c r="F134" s="208" t="s">
        <v>191</v>
      </c>
      <c r="G134" s="209" t="s">
        <v>173</v>
      </c>
      <c r="H134" s="210">
        <v>132</v>
      </c>
      <c r="I134" s="211"/>
      <c r="J134" s="212">
        <f>ROUND(I134*H134,2)</f>
        <v>0</v>
      </c>
      <c r="K134" s="208" t="s">
        <v>1</v>
      </c>
      <c r="L134" s="40"/>
      <c r="M134" s="213" t="s">
        <v>1</v>
      </c>
      <c r="N134" s="214" t="s">
        <v>43</v>
      </c>
      <c r="O134" s="87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7" t="s">
        <v>136</v>
      </c>
      <c r="AT134" s="217" t="s">
        <v>121</v>
      </c>
      <c r="AU134" s="217" t="s">
        <v>86</v>
      </c>
      <c r="AY134" s="13" t="s">
        <v>120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3" t="s">
        <v>86</v>
      </c>
      <c r="BK134" s="218">
        <f>ROUND(I134*H134,2)</f>
        <v>0</v>
      </c>
      <c r="BL134" s="13" t="s">
        <v>136</v>
      </c>
      <c r="BM134" s="217" t="s">
        <v>192</v>
      </c>
    </row>
    <row r="135" s="2" customFormat="1" ht="16.5" customHeight="1">
      <c r="A135" s="34"/>
      <c r="B135" s="35"/>
      <c r="C135" s="206" t="s">
        <v>156</v>
      </c>
      <c r="D135" s="206" t="s">
        <v>121</v>
      </c>
      <c r="E135" s="207" t="s">
        <v>193</v>
      </c>
      <c r="F135" s="208" t="s">
        <v>194</v>
      </c>
      <c r="G135" s="209" t="s">
        <v>173</v>
      </c>
      <c r="H135" s="210">
        <v>3</v>
      </c>
      <c r="I135" s="211"/>
      <c r="J135" s="212">
        <f>ROUND(I135*H135,2)</f>
        <v>0</v>
      </c>
      <c r="K135" s="208" t="s">
        <v>1</v>
      </c>
      <c r="L135" s="40"/>
      <c r="M135" s="213" t="s">
        <v>1</v>
      </c>
      <c r="N135" s="214" t="s">
        <v>43</v>
      </c>
      <c r="O135" s="87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7" t="s">
        <v>136</v>
      </c>
      <c r="AT135" s="217" t="s">
        <v>121</v>
      </c>
      <c r="AU135" s="217" t="s">
        <v>86</v>
      </c>
      <c r="AY135" s="13" t="s">
        <v>120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3" t="s">
        <v>86</v>
      </c>
      <c r="BK135" s="218">
        <f>ROUND(I135*H135,2)</f>
        <v>0</v>
      </c>
      <c r="BL135" s="13" t="s">
        <v>136</v>
      </c>
      <c r="BM135" s="217" t="s">
        <v>195</v>
      </c>
    </row>
    <row r="136" s="2" customFormat="1" ht="16.5" customHeight="1">
      <c r="A136" s="34"/>
      <c r="B136" s="35"/>
      <c r="C136" s="206" t="s">
        <v>180</v>
      </c>
      <c r="D136" s="206" t="s">
        <v>121</v>
      </c>
      <c r="E136" s="207" t="s">
        <v>196</v>
      </c>
      <c r="F136" s="208" t="s">
        <v>197</v>
      </c>
      <c r="G136" s="209" t="s">
        <v>198</v>
      </c>
      <c r="H136" s="210">
        <v>11330</v>
      </c>
      <c r="I136" s="211"/>
      <c r="J136" s="212">
        <f>ROUND(I136*H136,2)</f>
        <v>0</v>
      </c>
      <c r="K136" s="208" t="s">
        <v>1</v>
      </c>
      <c r="L136" s="40"/>
      <c r="M136" s="213" t="s">
        <v>1</v>
      </c>
      <c r="N136" s="214" t="s">
        <v>43</v>
      </c>
      <c r="O136" s="87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7" t="s">
        <v>136</v>
      </c>
      <c r="AT136" s="217" t="s">
        <v>121</v>
      </c>
      <c r="AU136" s="217" t="s">
        <v>86</v>
      </c>
      <c r="AY136" s="13" t="s">
        <v>120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3" t="s">
        <v>86</v>
      </c>
      <c r="BK136" s="218">
        <f>ROUND(I136*H136,2)</f>
        <v>0</v>
      </c>
      <c r="BL136" s="13" t="s">
        <v>136</v>
      </c>
      <c r="BM136" s="217" t="s">
        <v>199</v>
      </c>
    </row>
    <row r="137" s="2" customFormat="1" ht="16.5" customHeight="1">
      <c r="A137" s="34"/>
      <c r="B137" s="35"/>
      <c r="C137" s="206" t="s">
        <v>200</v>
      </c>
      <c r="D137" s="206" t="s">
        <v>121</v>
      </c>
      <c r="E137" s="207" t="s">
        <v>201</v>
      </c>
      <c r="F137" s="208" t="s">
        <v>202</v>
      </c>
      <c r="G137" s="209" t="s">
        <v>198</v>
      </c>
      <c r="H137" s="210">
        <v>10430</v>
      </c>
      <c r="I137" s="211"/>
      <c r="J137" s="212">
        <f>ROUND(I137*H137,2)</f>
        <v>0</v>
      </c>
      <c r="K137" s="208" t="s">
        <v>1</v>
      </c>
      <c r="L137" s="40"/>
      <c r="M137" s="213" t="s">
        <v>1</v>
      </c>
      <c r="N137" s="214" t="s">
        <v>43</v>
      </c>
      <c r="O137" s="87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7" t="s">
        <v>136</v>
      </c>
      <c r="AT137" s="217" t="s">
        <v>121</v>
      </c>
      <c r="AU137" s="217" t="s">
        <v>86</v>
      </c>
      <c r="AY137" s="13" t="s">
        <v>120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3" t="s">
        <v>86</v>
      </c>
      <c r="BK137" s="218">
        <f>ROUND(I137*H137,2)</f>
        <v>0</v>
      </c>
      <c r="BL137" s="13" t="s">
        <v>136</v>
      </c>
      <c r="BM137" s="217" t="s">
        <v>203</v>
      </c>
    </row>
    <row r="138" s="2" customFormat="1" ht="16.5" customHeight="1">
      <c r="A138" s="34"/>
      <c r="B138" s="35"/>
      <c r="C138" s="206" t="s">
        <v>183</v>
      </c>
      <c r="D138" s="206" t="s">
        <v>121</v>
      </c>
      <c r="E138" s="207" t="s">
        <v>204</v>
      </c>
      <c r="F138" s="208" t="s">
        <v>205</v>
      </c>
      <c r="G138" s="209" t="s">
        <v>173</v>
      </c>
      <c r="H138" s="210">
        <v>42</v>
      </c>
      <c r="I138" s="211"/>
      <c r="J138" s="212">
        <f>ROUND(I138*H138,2)</f>
        <v>0</v>
      </c>
      <c r="K138" s="208" t="s">
        <v>1</v>
      </c>
      <c r="L138" s="40"/>
      <c r="M138" s="213" t="s">
        <v>1</v>
      </c>
      <c r="N138" s="214" t="s">
        <v>43</v>
      </c>
      <c r="O138" s="87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7" t="s">
        <v>136</v>
      </c>
      <c r="AT138" s="217" t="s">
        <v>121</v>
      </c>
      <c r="AU138" s="217" t="s">
        <v>86</v>
      </c>
      <c r="AY138" s="13" t="s">
        <v>120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3" t="s">
        <v>86</v>
      </c>
      <c r="BK138" s="218">
        <f>ROUND(I138*H138,2)</f>
        <v>0</v>
      </c>
      <c r="BL138" s="13" t="s">
        <v>136</v>
      </c>
      <c r="BM138" s="217" t="s">
        <v>206</v>
      </c>
    </row>
    <row r="139" s="2" customFormat="1">
      <c r="A139" s="34"/>
      <c r="B139" s="35"/>
      <c r="C139" s="206" t="s">
        <v>207</v>
      </c>
      <c r="D139" s="206" t="s">
        <v>121</v>
      </c>
      <c r="E139" s="207" t="s">
        <v>208</v>
      </c>
      <c r="F139" s="208" t="s">
        <v>209</v>
      </c>
      <c r="G139" s="209" t="s">
        <v>198</v>
      </c>
      <c r="H139" s="210">
        <v>50</v>
      </c>
      <c r="I139" s="211"/>
      <c r="J139" s="212">
        <f>ROUND(I139*H139,2)</f>
        <v>0</v>
      </c>
      <c r="K139" s="208" t="s">
        <v>1</v>
      </c>
      <c r="L139" s="40"/>
      <c r="M139" s="213" t="s">
        <v>1</v>
      </c>
      <c r="N139" s="214" t="s">
        <v>43</v>
      </c>
      <c r="O139" s="87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7" t="s">
        <v>136</v>
      </c>
      <c r="AT139" s="217" t="s">
        <v>121</v>
      </c>
      <c r="AU139" s="217" t="s">
        <v>86</v>
      </c>
      <c r="AY139" s="13" t="s">
        <v>120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3" t="s">
        <v>86</v>
      </c>
      <c r="BK139" s="218">
        <f>ROUND(I139*H139,2)</f>
        <v>0</v>
      </c>
      <c r="BL139" s="13" t="s">
        <v>136</v>
      </c>
      <c r="BM139" s="217" t="s">
        <v>210</v>
      </c>
    </row>
    <row r="140" s="2" customFormat="1">
      <c r="A140" s="34"/>
      <c r="B140" s="35"/>
      <c r="C140" s="206" t="s">
        <v>186</v>
      </c>
      <c r="D140" s="206" t="s">
        <v>121</v>
      </c>
      <c r="E140" s="207" t="s">
        <v>211</v>
      </c>
      <c r="F140" s="208" t="s">
        <v>212</v>
      </c>
      <c r="G140" s="209" t="s">
        <v>198</v>
      </c>
      <c r="H140" s="210">
        <v>136</v>
      </c>
      <c r="I140" s="211"/>
      <c r="J140" s="212">
        <f>ROUND(I140*H140,2)</f>
        <v>0</v>
      </c>
      <c r="K140" s="208" t="s">
        <v>1</v>
      </c>
      <c r="L140" s="40"/>
      <c r="M140" s="213" t="s">
        <v>1</v>
      </c>
      <c r="N140" s="214" t="s">
        <v>43</v>
      </c>
      <c r="O140" s="87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7" t="s">
        <v>136</v>
      </c>
      <c r="AT140" s="217" t="s">
        <v>121</v>
      </c>
      <c r="AU140" s="217" t="s">
        <v>86</v>
      </c>
      <c r="AY140" s="13" t="s">
        <v>120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3" t="s">
        <v>86</v>
      </c>
      <c r="BK140" s="218">
        <f>ROUND(I140*H140,2)</f>
        <v>0</v>
      </c>
      <c r="BL140" s="13" t="s">
        <v>136</v>
      </c>
      <c r="BM140" s="217" t="s">
        <v>213</v>
      </c>
    </row>
    <row r="141" s="2" customFormat="1" ht="16.5" customHeight="1">
      <c r="A141" s="34"/>
      <c r="B141" s="35"/>
      <c r="C141" s="206" t="s">
        <v>8</v>
      </c>
      <c r="D141" s="206" t="s">
        <v>121</v>
      </c>
      <c r="E141" s="207" t="s">
        <v>214</v>
      </c>
      <c r="F141" s="208" t="s">
        <v>215</v>
      </c>
      <c r="G141" s="209" t="s">
        <v>173</v>
      </c>
      <c r="H141" s="210">
        <v>5</v>
      </c>
      <c r="I141" s="211"/>
      <c r="J141" s="212">
        <f>ROUND(I141*H141,2)</f>
        <v>0</v>
      </c>
      <c r="K141" s="208" t="s">
        <v>1</v>
      </c>
      <c r="L141" s="40"/>
      <c r="M141" s="213" t="s">
        <v>1</v>
      </c>
      <c r="N141" s="214" t="s">
        <v>43</v>
      </c>
      <c r="O141" s="87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7" t="s">
        <v>136</v>
      </c>
      <c r="AT141" s="217" t="s">
        <v>121</v>
      </c>
      <c r="AU141" s="217" t="s">
        <v>86</v>
      </c>
      <c r="AY141" s="13" t="s">
        <v>120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3" t="s">
        <v>86</v>
      </c>
      <c r="BK141" s="218">
        <f>ROUND(I141*H141,2)</f>
        <v>0</v>
      </c>
      <c r="BL141" s="13" t="s">
        <v>136</v>
      </c>
      <c r="BM141" s="217" t="s">
        <v>216</v>
      </c>
    </row>
    <row r="142" s="2" customFormat="1" ht="16.5" customHeight="1">
      <c r="A142" s="34"/>
      <c r="B142" s="35"/>
      <c r="C142" s="206" t="s">
        <v>189</v>
      </c>
      <c r="D142" s="206" t="s">
        <v>121</v>
      </c>
      <c r="E142" s="207" t="s">
        <v>217</v>
      </c>
      <c r="F142" s="208" t="s">
        <v>218</v>
      </c>
      <c r="G142" s="209" t="s">
        <v>173</v>
      </c>
      <c r="H142" s="210">
        <v>10</v>
      </c>
      <c r="I142" s="211"/>
      <c r="J142" s="212">
        <f>ROUND(I142*H142,2)</f>
        <v>0</v>
      </c>
      <c r="K142" s="208" t="s">
        <v>1</v>
      </c>
      <c r="L142" s="40"/>
      <c r="M142" s="213" t="s">
        <v>1</v>
      </c>
      <c r="N142" s="214" t="s">
        <v>43</v>
      </c>
      <c r="O142" s="87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7" t="s">
        <v>136</v>
      </c>
      <c r="AT142" s="217" t="s">
        <v>121</v>
      </c>
      <c r="AU142" s="217" t="s">
        <v>86</v>
      </c>
      <c r="AY142" s="13" t="s">
        <v>120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3" t="s">
        <v>86</v>
      </c>
      <c r="BK142" s="218">
        <f>ROUND(I142*H142,2)</f>
        <v>0</v>
      </c>
      <c r="BL142" s="13" t="s">
        <v>136</v>
      </c>
      <c r="BM142" s="217" t="s">
        <v>219</v>
      </c>
    </row>
    <row r="143" s="2" customFormat="1">
      <c r="A143" s="34"/>
      <c r="B143" s="35"/>
      <c r="C143" s="206" t="s">
        <v>220</v>
      </c>
      <c r="D143" s="206" t="s">
        <v>121</v>
      </c>
      <c r="E143" s="207" t="s">
        <v>221</v>
      </c>
      <c r="F143" s="208" t="s">
        <v>222</v>
      </c>
      <c r="G143" s="209" t="s">
        <v>173</v>
      </c>
      <c r="H143" s="210">
        <v>9</v>
      </c>
      <c r="I143" s="211"/>
      <c r="J143" s="212">
        <f>ROUND(I143*H143,2)</f>
        <v>0</v>
      </c>
      <c r="K143" s="208" t="s">
        <v>1</v>
      </c>
      <c r="L143" s="40"/>
      <c r="M143" s="213" t="s">
        <v>1</v>
      </c>
      <c r="N143" s="214" t="s">
        <v>43</v>
      </c>
      <c r="O143" s="87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7" t="s">
        <v>136</v>
      </c>
      <c r="AT143" s="217" t="s">
        <v>121</v>
      </c>
      <c r="AU143" s="217" t="s">
        <v>86</v>
      </c>
      <c r="AY143" s="13" t="s">
        <v>120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3" t="s">
        <v>86</v>
      </c>
      <c r="BK143" s="218">
        <f>ROUND(I143*H143,2)</f>
        <v>0</v>
      </c>
      <c r="BL143" s="13" t="s">
        <v>136</v>
      </c>
      <c r="BM143" s="217" t="s">
        <v>223</v>
      </c>
    </row>
    <row r="144" s="2" customFormat="1">
      <c r="A144" s="34"/>
      <c r="B144" s="35"/>
      <c r="C144" s="206" t="s">
        <v>192</v>
      </c>
      <c r="D144" s="206" t="s">
        <v>121</v>
      </c>
      <c r="E144" s="207" t="s">
        <v>224</v>
      </c>
      <c r="F144" s="208" t="s">
        <v>225</v>
      </c>
      <c r="G144" s="209" t="s">
        <v>198</v>
      </c>
      <c r="H144" s="210">
        <v>60</v>
      </c>
      <c r="I144" s="211"/>
      <c r="J144" s="212">
        <f>ROUND(I144*H144,2)</f>
        <v>0</v>
      </c>
      <c r="K144" s="208" t="s">
        <v>1</v>
      </c>
      <c r="L144" s="40"/>
      <c r="M144" s="213" t="s">
        <v>1</v>
      </c>
      <c r="N144" s="214" t="s">
        <v>43</v>
      </c>
      <c r="O144" s="87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7" t="s">
        <v>136</v>
      </c>
      <c r="AT144" s="217" t="s">
        <v>121</v>
      </c>
      <c r="AU144" s="217" t="s">
        <v>86</v>
      </c>
      <c r="AY144" s="13" t="s">
        <v>120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3" t="s">
        <v>86</v>
      </c>
      <c r="BK144" s="218">
        <f>ROUND(I144*H144,2)</f>
        <v>0</v>
      </c>
      <c r="BL144" s="13" t="s">
        <v>136</v>
      </c>
      <c r="BM144" s="217" t="s">
        <v>226</v>
      </c>
    </row>
    <row r="145" s="2" customFormat="1">
      <c r="A145" s="34"/>
      <c r="B145" s="35"/>
      <c r="C145" s="206" t="s">
        <v>227</v>
      </c>
      <c r="D145" s="206" t="s">
        <v>121</v>
      </c>
      <c r="E145" s="207" t="s">
        <v>228</v>
      </c>
      <c r="F145" s="208" t="s">
        <v>229</v>
      </c>
      <c r="G145" s="209" t="s">
        <v>173</v>
      </c>
      <c r="H145" s="210">
        <v>9</v>
      </c>
      <c r="I145" s="211"/>
      <c r="J145" s="212">
        <f>ROUND(I145*H145,2)</f>
        <v>0</v>
      </c>
      <c r="K145" s="208" t="s">
        <v>1</v>
      </c>
      <c r="L145" s="40"/>
      <c r="M145" s="213" t="s">
        <v>1</v>
      </c>
      <c r="N145" s="214" t="s">
        <v>43</v>
      </c>
      <c r="O145" s="87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7" t="s">
        <v>136</v>
      </c>
      <c r="AT145" s="217" t="s">
        <v>121</v>
      </c>
      <c r="AU145" s="217" t="s">
        <v>86</v>
      </c>
      <c r="AY145" s="13" t="s">
        <v>120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3" t="s">
        <v>86</v>
      </c>
      <c r="BK145" s="218">
        <f>ROUND(I145*H145,2)</f>
        <v>0</v>
      </c>
      <c r="BL145" s="13" t="s">
        <v>136</v>
      </c>
      <c r="BM145" s="217" t="s">
        <v>230</v>
      </c>
    </row>
    <row r="146" s="2" customFormat="1">
      <c r="A146" s="34"/>
      <c r="B146" s="35"/>
      <c r="C146" s="206" t="s">
        <v>195</v>
      </c>
      <c r="D146" s="206" t="s">
        <v>121</v>
      </c>
      <c r="E146" s="207" t="s">
        <v>231</v>
      </c>
      <c r="F146" s="208" t="s">
        <v>232</v>
      </c>
      <c r="G146" s="209" t="s">
        <v>198</v>
      </c>
      <c r="H146" s="210">
        <v>96</v>
      </c>
      <c r="I146" s="211"/>
      <c r="J146" s="212">
        <f>ROUND(I146*H146,2)</f>
        <v>0</v>
      </c>
      <c r="K146" s="208" t="s">
        <v>1</v>
      </c>
      <c r="L146" s="40"/>
      <c r="M146" s="213" t="s">
        <v>1</v>
      </c>
      <c r="N146" s="214" t="s">
        <v>43</v>
      </c>
      <c r="O146" s="87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7" t="s">
        <v>136</v>
      </c>
      <c r="AT146" s="217" t="s">
        <v>121</v>
      </c>
      <c r="AU146" s="217" t="s">
        <v>86</v>
      </c>
      <c r="AY146" s="13" t="s">
        <v>120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3" t="s">
        <v>86</v>
      </c>
      <c r="BK146" s="218">
        <f>ROUND(I146*H146,2)</f>
        <v>0</v>
      </c>
      <c r="BL146" s="13" t="s">
        <v>136</v>
      </c>
      <c r="BM146" s="217" t="s">
        <v>233</v>
      </c>
    </row>
    <row r="147" s="11" customFormat="1" ht="25.92" customHeight="1">
      <c r="A147" s="11"/>
      <c r="B147" s="192"/>
      <c r="C147" s="193"/>
      <c r="D147" s="194" t="s">
        <v>77</v>
      </c>
      <c r="E147" s="195" t="s">
        <v>169</v>
      </c>
      <c r="F147" s="195" t="s">
        <v>170</v>
      </c>
      <c r="G147" s="193"/>
      <c r="H147" s="193"/>
      <c r="I147" s="196"/>
      <c r="J147" s="197">
        <f>BK147</f>
        <v>0</v>
      </c>
      <c r="K147" s="193"/>
      <c r="L147" s="198"/>
      <c r="M147" s="199"/>
      <c r="N147" s="200"/>
      <c r="O147" s="200"/>
      <c r="P147" s="201">
        <f>SUM(P148:P168)</f>
        <v>0</v>
      </c>
      <c r="Q147" s="200"/>
      <c r="R147" s="201">
        <f>SUM(R148:R168)</f>
        <v>0</v>
      </c>
      <c r="S147" s="200"/>
      <c r="T147" s="202">
        <f>SUM(T148:T168)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3" t="s">
        <v>131</v>
      </c>
      <c r="AT147" s="204" t="s">
        <v>77</v>
      </c>
      <c r="AU147" s="204" t="s">
        <v>78</v>
      </c>
      <c r="AY147" s="203" t="s">
        <v>120</v>
      </c>
      <c r="BK147" s="205">
        <f>SUM(BK148:BK168)</f>
        <v>0</v>
      </c>
    </row>
    <row r="148" s="2" customFormat="1" ht="33" customHeight="1">
      <c r="A148" s="34"/>
      <c r="B148" s="35"/>
      <c r="C148" s="206" t="s">
        <v>7</v>
      </c>
      <c r="D148" s="206" t="s">
        <v>121</v>
      </c>
      <c r="E148" s="207" t="s">
        <v>234</v>
      </c>
      <c r="F148" s="208" t="s">
        <v>235</v>
      </c>
      <c r="G148" s="209" t="s">
        <v>173</v>
      </c>
      <c r="H148" s="210">
        <v>6</v>
      </c>
      <c r="I148" s="211"/>
      <c r="J148" s="212">
        <f>ROUND(I148*H148,2)</f>
        <v>0</v>
      </c>
      <c r="K148" s="208" t="s">
        <v>1</v>
      </c>
      <c r="L148" s="40"/>
      <c r="M148" s="213" t="s">
        <v>1</v>
      </c>
      <c r="N148" s="214" t="s">
        <v>43</v>
      </c>
      <c r="O148" s="87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7" t="s">
        <v>236</v>
      </c>
      <c r="AT148" s="217" t="s">
        <v>121</v>
      </c>
      <c r="AU148" s="217" t="s">
        <v>86</v>
      </c>
      <c r="AY148" s="13" t="s">
        <v>120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3" t="s">
        <v>86</v>
      </c>
      <c r="BK148" s="218">
        <f>ROUND(I148*H148,2)</f>
        <v>0</v>
      </c>
      <c r="BL148" s="13" t="s">
        <v>236</v>
      </c>
      <c r="BM148" s="217" t="s">
        <v>237</v>
      </c>
    </row>
    <row r="149" s="2" customFormat="1" ht="16.5" customHeight="1">
      <c r="A149" s="34"/>
      <c r="B149" s="35"/>
      <c r="C149" s="206" t="s">
        <v>199</v>
      </c>
      <c r="D149" s="206" t="s">
        <v>121</v>
      </c>
      <c r="E149" s="207" t="s">
        <v>238</v>
      </c>
      <c r="F149" s="208" t="s">
        <v>239</v>
      </c>
      <c r="G149" s="209" t="s">
        <v>173</v>
      </c>
      <c r="H149" s="210">
        <v>12</v>
      </c>
      <c r="I149" s="211"/>
      <c r="J149" s="212">
        <f>ROUND(I149*H149,2)</f>
        <v>0</v>
      </c>
      <c r="K149" s="208" t="s">
        <v>1</v>
      </c>
      <c r="L149" s="40"/>
      <c r="M149" s="213" t="s">
        <v>1</v>
      </c>
      <c r="N149" s="214" t="s">
        <v>43</v>
      </c>
      <c r="O149" s="87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7" t="s">
        <v>236</v>
      </c>
      <c r="AT149" s="217" t="s">
        <v>121</v>
      </c>
      <c r="AU149" s="217" t="s">
        <v>86</v>
      </c>
      <c r="AY149" s="13" t="s">
        <v>120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3" t="s">
        <v>86</v>
      </c>
      <c r="BK149" s="218">
        <f>ROUND(I149*H149,2)</f>
        <v>0</v>
      </c>
      <c r="BL149" s="13" t="s">
        <v>236</v>
      </c>
      <c r="BM149" s="217" t="s">
        <v>240</v>
      </c>
    </row>
    <row r="150" s="2" customFormat="1" ht="16.5" customHeight="1">
      <c r="A150" s="34"/>
      <c r="B150" s="35"/>
      <c r="C150" s="206" t="s">
        <v>241</v>
      </c>
      <c r="D150" s="206" t="s">
        <v>121</v>
      </c>
      <c r="E150" s="207" t="s">
        <v>242</v>
      </c>
      <c r="F150" s="208" t="s">
        <v>243</v>
      </c>
      <c r="G150" s="209" t="s">
        <v>173</v>
      </c>
      <c r="H150" s="210">
        <v>1</v>
      </c>
      <c r="I150" s="211"/>
      <c r="J150" s="212">
        <f>ROUND(I150*H150,2)</f>
        <v>0</v>
      </c>
      <c r="K150" s="208" t="s">
        <v>1</v>
      </c>
      <c r="L150" s="40"/>
      <c r="M150" s="213" t="s">
        <v>1</v>
      </c>
      <c r="N150" s="214" t="s">
        <v>43</v>
      </c>
      <c r="O150" s="87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7" t="s">
        <v>236</v>
      </c>
      <c r="AT150" s="217" t="s">
        <v>121</v>
      </c>
      <c r="AU150" s="217" t="s">
        <v>86</v>
      </c>
      <c r="AY150" s="13" t="s">
        <v>120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3" t="s">
        <v>86</v>
      </c>
      <c r="BK150" s="218">
        <f>ROUND(I150*H150,2)</f>
        <v>0</v>
      </c>
      <c r="BL150" s="13" t="s">
        <v>236</v>
      </c>
      <c r="BM150" s="217" t="s">
        <v>244</v>
      </c>
    </row>
    <row r="151" s="2" customFormat="1">
      <c r="A151" s="34"/>
      <c r="B151" s="35"/>
      <c r="C151" s="206" t="s">
        <v>203</v>
      </c>
      <c r="D151" s="206" t="s">
        <v>121</v>
      </c>
      <c r="E151" s="207" t="s">
        <v>245</v>
      </c>
      <c r="F151" s="208" t="s">
        <v>246</v>
      </c>
      <c r="G151" s="209" t="s">
        <v>173</v>
      </c>
      <c r="H151" s="210">
        <v>2</v>
      </c>
      <c r="I151" s="211"/>
      <c r="J151" s="212">
        <f>ROUND(I151*H151,2)</f>
        <v>0</v>
      </c>
      <c r="K151" s="208" t="s">
        <v>1</v>
      </c>
      <c r="L151" s="40"/>
      <c r="M151" s="213" t="s">
        <v>1</v>
      </c>
      <c r="N151" s="214" t="s">
        <v>43</v>
      </c>
      <c r="O151" s="87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7" t="s">
        <v>236</v>
      </c>
      <c r="AT151" s="217" t="s">
        <v>121</v>
      </c>
      <c r="AU151" s="217" t="s">
        <v>86</v>
      </c>
      <c r="AY151" s="13" t="s">
        <v>120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3" t="s">
        <v>86</v>
      </c>
      <c r="BK151" s="218">
        <f>ROUND(I151*H151,2)</f>
        <v>0</v>
      </c>
      <c r="BL151" s="13" t="s">
        <v>236</v>
      </c>
      <c r="BM151" s="217" t="s">
        <v>247</v>
      </c>
    </row>
    <row r="152" s="2" customFormat="1" ht="16.5" customHeight="1">
      <c r="A152" s="34"/>
      <c r="B152" s="35"/>
      <c r="C152" s="206" t="s">
        <v>248</v>
      </c>
      <c r="D152" s="206" t="s">
        <v>121</v>
      </c>
      <c r="E152" s="207" t="s">
        <v>249</v>
      </c>
      <c r="F152" s="208" t="s">
        <v>250</v>
      </c>
      <c r="G152" s="209" t="s">
        <v>173</v>
      </c>
      <c r="H152" s="210">
        <v>2</v>
      </c>
      <c r="I152" s="211"/>
      <c r="J152" s="212">
        <f>ROUND(I152*H152,2)</f>
        <v>0</v>
      </c>
      <c r="K152" s="208" t="s">
        <v>1</v>
      </c>
      <c r="L152" s="40"/>
      <c r="M152" s="213" t="s">
        <v>1</v>
      </c>
      <c r="N152" s="214" t="s">
        <v>43</v>
      </c>
      <c r="O152" s="87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7" t="s">
        <v>236</v>
      </c>
      <c r="AT152" s="217" t="s">
        <v>121</v>
      </c>
      <c r="AU152" s="217" t="s">
        <v>86</v>
      </c>
      <c r="AY152" s="13" t="s">
        <v>120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3" t="s">
        <v>86</v>
      </c>
      <c r="BK152" s="218">
        <f>ROUND(I152*H152,2)</f>
        <v>0</v>
      </c>
      <c r="BL152" s="13" t="s">
        <v>236</v>
      </c>
      <c r="BM152" s="217" t="s">
        <v>251</v>
      </c>
    </row>
    <row r="153" s="2" customFormat="1" ht="16.5" customHeight="1">
      <c r="A153" s="34"/>
      <c r="B153" s="35"/>
      <c r="C153" s="206" t="s">
        <v>206</v>
      </c>
      <c r="D153" s="206" t="s">
        <v>121</v>
      </c>
      <c r="E153" s="207" t="s">
        <v>252</v>
      </c>
      <c r="F153" s="208" t="s">
        <v>253</v>
      </c>
      <c r="G153" s="209" t="s">
        <v>173</v>
      </c>
      <c r="H153" s="210">
        <v>4</v>
      </c>
      <c r="I153" s="211"/>
      <c r="J153" s="212">
        <f>ROUND(I153*H153,2)</f>
        <v>0</v>
      </c>
      <c r="K153" s="208" t="s">
        <v>1</v>
      </c>
      <c r="L153" s="40"/>
      <c r="M153" s="213" t="s">
        <v>1</v>
      </c>
      <c r="N153" s="214" t="s">
        <v>43</v>
      </c>
      <c r="O153" s="87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7" t="s">
        <v>236</v>
      </c>
      <c r="AT153" s="217" t="s">
        <v>121</v>
      </c>
      <c r="AU153" s="217" t="s">
        <v>86</v>
      </c>
      <c r="AY153" s="13" t="s">
        <v>120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3" t="s">
        <v>86</v>
      </c>
      <c r="BK153" s="218">
        <f>ROUND(I153*H153,2)</f>
        <v>0</v>
      </c>
      <c r="BL153" s="13" t="s">
        <v>236</v>
      </c>
      <c r="BM153" s="217" t="s">
        <v>254</v>
      </c>
    </row>
    <row r="154" s="2" customFormat="1" ht="16.5" customHeight="1">
      <c r="A154" s="34"/>
      <c r="B154" s="35"/>
      <c r="C154" s="206" t="s">
        <v>255</v>
      </c>
      <c r="D154" s="206" t="s">
        <v>121</v>
      </c>
      <c r="E154" s="207" t="s">
        <v>256</v>
      </c>
      <c r="F154" s="208" t="s">
        <v>257</v>
      </c>
      <c r="G154" s="209" t="s">
        <v>173</v>
      </c>
      <c r="H154" s="210">
        <v>13</v>
      </c>
      <c r="I154" s="211"/>
      <c r="J154" s="212">
        <f>ROUND(I154*H154,2)</f>
        <v>0</v>
      </c>
      <c r="K154" s="208" t="s">
        <v>1</v>
      </c>
      <c r="L154" s="40"/>
      <c r="M154" s="213" t="s">
        <v>1</v>
      </c>
      <c r="N154" s="214" t="s">
        <v>43</v>
      </c>
      <c r="O154" s="87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7" t="s">
        <v>236</v>
      </c>
      <c r="AT154" s="217" t="s">
        <v>121</v>
      </c>
      <c r="AU154" s="217" t="s">
        <v>86</v>
      </c>
      <c r="AY154" s="13" t="s">
        <v>120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3" t="s">
        <v>86</v>
      </c>
      <c r="BK154" s="218">
        <f>ROUND(I154*H154,2)</f>
        <v>0</v>
      </c>
      <c r="BL154" s="13" t="s">
        <v>236</v>
      </c>
      <c r="BM154" s="217" t="s">
        <v>258</v>
      </c>
    </row>
    <row r="155" s="2" customFormat="1" ht="44.25" customHeight="1">
      <c r="A155" s="34"/>
      <c r="B155" s="35"/>
      <c r="C155" s="206" t="s">
        <v>210</v>
      </c>
      <c r="D155" s="206" t="s">
        <v>121</v>
      </c>
      <c r="E155" s="207" t="s">
        <v>259</v>
      </c>
      <c r="F155" s="208" t="s">
        <v>260</v>
      </c>
      <c r="G155" s="209" t="s">
        <v>173</v>
      </c>
      <c r="H155" s="210">
        <v>3</v>
      </c>
      <c r="I155" s="211"/>
      <c r="J155" s="212">
        <f>ROUND(I155*H155,2)</f>
        <v>0</v>
      </c>
      <c r="K155" s="208" t="s">
        <v>1</v>
      </c>
      <c r="L155" s="40"/>
      <c r="M155" s="213" t="s">
        <v>1</v>
      </c>
      <c r="N155" s="214" t="s">
        <v>43</v>
      </c>
      <c r="O155" s="87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7" t="s">
        <v>236</v>
      </c>
      <c r="AT155" s="217" t="s">
        <v>121</v>
      </c>
      <c r="AU155" s="217" t="s">
        <v>86</v>
      </c>
      <c r="AY155" s="13" t="s">
        <v>120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3" t="s">
        <v>86</v>
      </c>
      <c r="BK155" s="218">
        <f>ROUND(I155*H155,2)</f>
        <v>0</v>
      </c>
      <c r="BL155" s="13" t="s">
        <v>236</v>
      </c>
      <c r="BM155" s="217" t="s">
        <v>261</v>
      </c>
    </row>
    <row r="156" s="2" customFormat="1">
      <c r="A156" s="34"/>
      <c r="B156" s="35"/>
      <c r="C156" s="36"/>
      <c r="D156" s="224" t="s">
        <v>262</v>
      </c>
      <c r="E156" s="36"/>
      <c r="F156" s="225" t="s">
        <v>263</v>
      </c>
      <c r="G156" s="36"/>
      <c r="H156" s="36"/>
      <c r="I156" s="226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262</v>
      </c>
      <c r="AU156" s="13" t="s">
        <v>86</v>
      </c>
    </row>
    <row r="157" s="2" customFormat="1">
      <c r="A157" s="34"/>
      <c r="B157" s="35"/>
      <c r="C157" s="206" t="s">
        <v>264</v>
      </c>
      <c r="D157" s="206" t="s">
        <v>121</v>
      </c>
      <c r="E157" s="207" t="s">
        <v>265</v>
      </c>
      <c r="F157" s="208" t="s">
        <v>266</v>
      </c>
      <c r="G157" s="209" t="s">
        <v>173</v>
      </c>
      <c r="H157" s="210">
        <v>3</v>
      </c>
      <c r="I157" s="211"/>
      <c r="J157" s="212">
        <f>ROUND(I157*H157,2)</f>
        <v>0</v>
      </c>
      <c r="K157" s="208" t="s">
        <v>1</v>
      </c>
      <c r="L157" s="40"/>
      <c r="M157" s="213" t="s">
        <v>1</v>
      </c>
      <c r="N157" s="214" t="s">
        <v>43</v>
      </c>
      <c r="O157" s="87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7" t="s">
        <v>236</v>
      </c>
      <c r="AT157" s="217" t="s">
        <v>121</v>
      </c>
      <c r="AU157" s="217" t="s">
        <v>86</v>
      </c>
      <c r="AY157" s="13" t="s">
        <v>120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3" t="s">
        <v>86</v>
      </c>
      <c r="BK157" s="218">
        <f>ROUND(I157*H157,2)</f>
        <v>0</v>
      </c>
      <c r="BL157" s="13" t="s">
        <v>236</v>
      </c>
      <c r="BM157" s="217" t="s">
        <v>236</v>
      </c>
    </row>
    <row r="158" s="2" customFormat="1">
      <c r="A158" s="34"/>
      <c r="B158" s="35"/>
      <c r="C158" s="36"/>
      <c r="D158" s="224" t="s">
        <v>262</v>
      </c>
      <c r="E158" s="36"/>
      <c r="F158" s="225" t="s">
        <v>267</v>
      </c>
      <c r="G158" s="36"/>
      <c r="H158" s="36"/>
      <c r="I158" s="226"/>
      <c r="J158" s="36"/>
      <c r="K158" s="36"/>
      <c r="L158" s="40"/>
      <c r="M158" s="227"/>
      <c r="N158" s="22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262</v>
      </c>
      <c r="AU158" s="13" t="s">
        <v>86</v>
      </c>
    </row>
    <row r="159" s="2" customFormat="1">
      <c r="A159" s="34"/>
      <c r="B159" s="35"/>
      <c r="C159" s="206" t="s">
        <v>213</v>
      </c>
      <c r="D159" s="206" t="s">
        <v>121</v>
      </c>
      <c r="E159" s="207" t="s">
        <v>268</v>
      </c>
      <c r="F159" s="208" t="s">
        <v>269</v>
      </c>
      <c r="G159" s="209" t="s">
        <v>173</v>
      </c>
      <c r="H159" s="210">
        <v>4</v>
      </c>
      <c r="I159" s="211"/>
      <c r="J159" s="212">
        <f>ROUND(I159*H159,2)</f>
        <v>0</v>
      </c>
      <c r="K159" s="208" t="s">
        <v>1</v>
      </c>
      <c r="L159" s="40"/>
      <c r="M159" s="213" t="s">
        <v>1</v>
      </c>
      <c r="N159" s="214" t="s">
        <v>43</v>
      </c>
      <c r="O159" s="87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7" t="s">
        <v>236</v>
      </c>
      <c r="AT159" s="217" t="s">
        <v>121</v>
      </c>
      <c r="AU159" s="217" t="s">
        <v>86</v>
      </c>
      <c r="AY159" s="13" t="s">
        <v>120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3" t="s">
        <v>86</v>
      </c>
      <c r="BK159" s="218">
        <f>ROUND(I159*H159,2)</f>
        <v>0</v>
      </c>
      <c r="BL159" s="13" t="s">
        <v>236</v>
      </c>
      <c r="BM159" s="217" t="s">
        <v>270</v>
      </c>
    </row>
    <row r="160" s="2" customFormat="1">
      <c r="A160" s="34"/>
      <c r="B160" s="35"/>
      <c r="C160" s="206" t="s">
        <v>271</v>
      </c>
      <c r="D160" s="206" t="s">
        <v>121</v>
      </c>
      <c r="E160" s="207" t="s">
        <v>272</v>
      </c>
      <c r="F160" s="208" t="s">
        <v>273</v>
      </c>
      <c r="G160" s="209" t="s">
        <v>173</v>
      </c>
      <c r="H160" s="210">
        <v>559</v>
      </c>
      <c r="I160" s="211"/>
      <c r="J160" s="212">
        <f>ROUND(I160*H160,2)</f>
        <v>0</v>
      </c>
      <c r="K160" s="208" t="s">
        <v>1</v>
      </c>
      <c r="L160" s="40"/>
      <c r="M160" s="213" t="s">
        <v>1</v>
      </c>
      <c r="N160" s="214" t="s">
        <v>43</v>
      </c>
      <c r="O160" s="87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7" t="s">
        <v>236</v>
      </c>
      <c r="AT160" s="217" t="s">
        <v>121</v>
      </c>
      <c r="AU160" s="217" t="s">
        <v>86</v>
      </c>
      <c r="AY160" s="13" t="s">
        <v>120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3" t="s">
        <v>86</v>
      </c>
      <c r="BK160" s="218">
        <f>ROUND(I160*H160,2)</f>
        <v>0</v>
      </c>
      <c r="BL160" s="13" t="s">
        <v>236</v>
      </c>
      <c r="BM160" s="217" t="s">
        <v>274</v>
      </c>
    </row>
    <row r="161" s="2" customFormat="1" ht="16.5" customHeight="1">
      <c r="A161" s="34"/>
      <c r="B161" s="35"/>
      <c r="C161" s="206" t="s">
        <v>216</v>
      </c>
      <c r="D161" s="206" t="s">
        <v>121</v>
      </c>
      <c r="E161" s="207" t="s">
        <v>275</v>
      </c>
      <c r="F161" s="208" t="s">
        <v>276</v>
      </c>
      <c r="G161" s="209" t="s">
        <v>173</v>
      </c>
      <c r="H161" s="210">
        <v>14</v>
      </c>
      <c r="I161" s="211"/>
      <c r="J161" s="212">
        <f>ROUND(I161*H161,2)</f>
        <v>0</v>
      </c>
      <c r="K161" s="208" t="s">
        <v>1</v>
      </c>
      <c r="L161" s="40"/>
      <c r="M161" s="213" t="s">
        <v>1</v>
      </c>
      <c r="N161" s="214" t="s">
        <v>43</v>
      </c>
      <c r="O161" s="87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7" t="s">
        <v>236</v>
      </c>
      <c r="AT161" s="217" t="s">
        <v>121</v>
      </c>
      <c r="AU161" s="217" t="s">
        <v>86</v>
      </c>
      <c r="AY161" s="13" t="s">
        <v>120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3" t="s">
        <v>86</v>
      </c>
      <c r="BK161" s="218">
        <f>ROUND(I161*H161,2)</f>
        <v>0</v>
      </c>
      <c r="BL161" s="13" t="s">
        <v>236</v>
      </c>
      <c r="BM161" s="217" t="s">
        <v>277</v>
      </c>
    </row>
    <row r="162" s="2" customFormat="1" ht="21.75" customHeight="1">
      <c r="A162" s="34"/>
      <c r="B162" s="35"/>
      <c r="C162" s="206" t="s">
        <v>278</v>
      </c>
      <c r="D162" s="206" t="s">
        <v>121</v>
      </c>
      <c r="E162" s="207" t="s">
        <v>279</v>
      </c>
      <c r="F162" s="208" t="s">
        <v>280</v>
      </c>
      <c r="G162" s="209" t="s">
        <v>173</v>
      </c>
      <c r="H162" s="210">
        <v>7</v>
      </c>
      <c r="I162" s="211"/>
      <c r="J162" s="212">
        <f>ROUND(I162*H162,2)</f>
        <v>0</v>
      </c>
      <c r="K162" s="208" t="s">
        <v>1</v>
      </c>
      <c r="L162" s="40"/>
      <c r="M162" s="213" t="s">
        <v>1</v>
      </c>
      <c r="N162" s="214" t="s">
        <v>43</v>
      </c>
      <c r="O162" s="87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7" t="s">
        <v>236</v>
      </c>
      <c r="AT162" s="217" t="s">
        <v>121</v>
      </c>
      <c r="AU162" s="217" t="s">
        <v>86</v>
      </c>
      <c r="AY162" s="13" t="s">
        <v>120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3" t="s">
        <v>86</v>
      </c>
      <c r="BK162" s="218">
        <f>ROUND(I162*H162,2)</f>
        <v>0</v>
      </c>
      <c r="BL162" s="13" t="s">
        <v>236</v>
      </c>
      <c r="BM162" s="217" t="s">
        <v>281</v>
      </c>
    </row>
    <row r="163" s="2" customFormat="1" ht="21.75" customHeight="1">
      <c r="A163" s="34"/>
      <c r="B163" s="35"/>
      <c r="C163" s="206" t="s">
        <v>219</v>
      </c>
      <c r="D163" s="206" t="s">
        <v>121</v>
      </c>
      <c r="E163" s="207" t="s">
        <v>282</v>
      </c>
      <c r="F163" s="208" t="s">
        <v>283</v>
      </c>
      <c r="G163" s="209" t="s">
        <v>198</v>
      </c>
      <c r="H163" s="210">
        <v>7</v>
      </c>
      <c r="I163" s="211"/>
      <c r="J163" s="212">
        <f>ROUND(I163*H163,2)</f>
        <v>0</v>
      </c>
      <c r="K163" s="208" t="s">
        <v>1</v>
      </c>
      <c r="L163" s="40"/>
      <c r="M163" s="213" t="s">
        <v>1</v>
      </c>
      <c r="N163" s="214" t="s">
        <v>43</v>
      </c>
      <c r="O163" s="87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7" t="s">
        <v>236</v>
      </c>
      <c r="AT163" s="217" t="s">
        <v>121</v>
      </c>
      <c r="AU163" s="217" t="s">
        <v>86</v>
      </c>
      <c r="AY163" s="13" t="s">
        <v>120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3" t="s">
        <v>86</v>
      </c>
      <c r="BK163" s="218">
        <f>ROUND(I163*H163,2)</f>
        <v>0</v>
      </c>
      <c r="BL163" s="13" t="s">
        <v>236</v>
      </c>
      <c r="BM163" s="217" t="s">
        <v>284</v>
      </c>
    </row>
    <row r="164" s="2" customFormat="1">
      <c r="A164" s="34"/>
      <c r="B164" s="35"/>
      <c r="C164" s="206" t="s">
        <v>285</v>
      </c>
      <c r="D164" s="206" t="s">
        <v>121</v>
      </c>
      <c r="E164" s="207" t="s">
        <v>286</v>
      </c>
      <c r="F164" s="208" t="s">
        <v>287</v>
      </c>
      <c r="G164" s="209" t="s">
        <v>173</v>
      </c>
      <c r="H164" s="210">
        <v>14</v>
      </c>
      <c r="I164" s="211"/>
      <c r="J164" s="212">
        <f>ROUND(I164*H164,2)</f>
        <v>0</v>
      </c>
      <c r="K164" s="208" t="s">
        <v>1</v>
      </c>
      <c r="L164" s="40"/>
      <c r="M164" s="213" t="s">
        <v>1</v>
      </c>
      <c r="N164" s="214" t="s">
        <v>43</v>
      </c>
      <c r="O164" s="87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7" t="s">
        <v>236</v>
      </c>
      <c r="AT164" s="217" t="s">
        <v>121</v>
      </c>
      <c r="AU164" s="217" t="s">
        <v>86</v>
      </c>
      <c r="AY164" s="13" t="s">
        <v>120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3" t="s">
        <v>86</v>
      </c>
      <c r="BK164" s="218">
        <f>ROUND(I164*H164,2)</f>
        <v>0</v>
      </c>
      <c r="BL164" s="13" t="s">
        <v>236</v>
      </c>
      <c r="BM164" s="217" t="s">
        <v>288</v>
      </c>
    </row>
    <row r="165" s="2" customFormat="1">
      <c r="A165" s="34"/>
      <c r="B165" s="35"/>
      <c r="C165" s="206" t="s">
        <v>223</v>
      </c>
      <c r="D165" s="206" t="s">
        <v>121</v>
      </c>
      <c r="E165" s="207" t="s">
        <v>289</v>
      </c>
      <c r="F165" s="208" t="s">
        <v>290</v>
      </c>
      <c r="G165" s="209" t="s">
        <v>173</v>
      </c>
      <c r="H165" s="210">
        <v>30</v>
      </c>
      <c r="I165" s="211"/>
      <c r="J165" s="212">
        <f>ROUND(I165*H165,2)</f>
        <v>0</v>
      </c>
      <c r="K165" s="208" t="s">
        <v>1</v>
      </c>
      <c r="L165" s="40"/>
      <c r="M165" s="213" t="s">
        <v>1</v>
      </c>
      <c r="N165" s="214" t="s">
        <v>43</v>
      </c>
      <c r="O165" s="87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7" t="s">
        <v>236</v>
      </c>
      <c r="AT165" s="217" t="s">
        <v>121</v>
      </c>
      <c r="AU165" s="217" t="s">
        <v>86</v>
      </c>
      <c r="AY165" s="13" t="s">
        <v>120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3" t="s">
        <v>86</v>
      </c>
      <c r="BK165" s="218">
        <f>ROUND(I165*H165,2)</f>
        <v>0</v>
      </c>
      <c r="BL165" s="13" t="s">
        <v>236</v>
      </c>
      <c r="BM165" s="217" t="s">
        <v>291</v>
      </c>
    </row>
    <row r="166" s="2" customFormat="1">
      <c r="A166" s="34"/>
      <c r="B166" s="35"/>
      <c r="C166" s="206" t="s">
        <v>292</v>
      </c>
      <c r="D166" s="206" t="s">
        <v>121</v>
      </c>
      <c r="E166" s="207" t="s">
        <v>293</v>
      </c>
      <c r="F166" s="208" t="s">
        <v>294</v>
      </c>
      <c r="G166" s="209" t="s">
        <v>173</v>
      </c>
      <c r="H166" s="210">
        <v>15</v>
      </c>
      <c r="I166" s="211"/>
      <c r="J166" s="212">
        <f>ROUND(I166*H166,2)</f>
        <v>0</v>
      </c>
      <c r="K166" s="208" t="s">
        <v>1</v>
      </c>
      <c r="L166" s="40"/>
      <c r="M166" s="213" t="s">
        <v>1</v>
      </c>
      <c r="N166" s="214" t="s">
        <v>43</v>
      </c>
      <c r="O166" s="87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7" t="s">
        <v>236</v>
      </c>
      <c r="AT166" s="217" t="s">
        <v>121</v>
      </c>
      <c r="AU166" s="217" t="s">
        <v>86</v>
      </c>
      <c r="AY166" s="13" t="s">
        <v>120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3" t="s">
        <v>86</v>
      </c>
      <c r="BK166" s="218">
        <f>ROUND(I166*H166,2)</f>
        <v>0</v>
      </c>
      <c r="BL166" s="13" t="s">
        <v>236</v>
      </c>
      <c r="BM166" s="217" t="s">
        <v>295</v>
      </c>
    </row>
    <row r="167" s="2" customFormat="1">
      <c r="A167" s="34"/>
      <c r="B167" s="35"/>
      <c r="C167" s="206" t="s">
        <v>226</v>
      </c>
      <c r="D167" s="206" t="s">
        <v>121</v>
      </c>
      <c r="E167" s="207" t="s">
        <v>296</v>
      </c>
      <c r="F167" s="208" t="s">
        <v>297</v>
      </c>
      <c r="G167" s="209" t="s">
        <v>173</v>
      </c>
      <c r="H167" s="210">
        <v>2</v>
      </c>
      <c r="I167" s="211"/>
      <c r="J167" s="212">
        <f>ROUND(I167*H167,2)</f>
        <v>0</v>
      </c>
      <c r="K167" s="208" t="s">
        <v>1</v>
      </c>
      <c r="L167" s="40"/>
      <c r="M167" s="213" t="s">
        <v>1</v>
      </c>
      <c r="N167" s="214" t="s">
        <v>43</v>
      </c>
      <c r="O167" s="87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7" t="s">
        <v>236</v>
      </c>
      <c r="AT167" s="217" t="s">
        <v>121</v>
      </c>
      <c r="AU167" s="217" t="s">
        <v>86</v>
      </c>
      <c r="AY167" s="13" t="s">
        <v>120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3" t="s">
        <v>86</v>
      </c>
      <c r="BK167" s="218">
        <f>ROUND(I167*H167,2)</f>
        <v>0</v>
      </c>
      <c r="BL167" s="13" t="s">
        <v>236</v>
      </c>
      <c r="BM167" s="217" t="s">
        <v>298</v>
      </c>
    </row>
    <row r="168" s="2" customFormat="1" ht="16.5" customHeight="1">
      <c r="A168" s="34"/>
      <c r="B168" s="35"/>
      <c r="C168" s="206" t="s">
        <v>299</v>
      </c>
      <c r="D168" s="206" t="s">
        <v>121</v>
      </c>
      <c r="E168" s="207" t="s">
        <v>300</v>
      </c>
      <c r="F168" s="208" t="s">
        <v>301</v>
      </c>
      <c r="G168" s="209" t="s">
        <v>173</v>
      </c>
      <c r="H168" s="210">
        <v>103</v>
      </c>
      <c r="I168" s="211"/>
      <c r="J168" s="212">
        <f>ROUND(I168*H168,2)</f>
        <v>0</v>
      </c>
      <c r="K168" s="208" t="s">
        <v>1</v>
      </c>
      <c r="L168" s="40"/>
      <c r="M168" s="213" t="s">
        <v>1</v>
      </c>
      <c r="N168" s="214" t="s">
        <v>43</v>
      </c>
      <c r="O168" s="87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7" t="s">
        <v>236</v>
      </c>
      <c r="AT168" s="217" t="s">
        <v>121</v>
      </c>
      <c r="AU168" s="217" t="s">
        <v>86</v>
      </c>
      <c r="AY168" s="13" t="s">
        <v>120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3" t="s">
        <v>86</v>
      </c>
      <c r="BK168" s="218">
        <f>ROUND(I168*H168,2)</f>
        <v>0</v>
      </c>
      <c r="BL168" s="13" t="s">
        <v>236</v>
      </c>
      <c r="BM168" s="217" t="s">
        <v>302</v>
      </c>
    </row>
    <row r="169" s="11" customFormat="1" ht="25.92" customHeight="1">
      <c r="A169" s="11"/>
      <c r="B169" s="192"/>
      <c r="C169" s="193"/>
      <c r="D169" s="194" t="s">
        <v>77</v>
      </c>
      <c r="E169" s="195" t="s">
        <v>303</v>
      </c>
      <c r="F169" s="195" t="s">
        <v>304</v>
      </c>
      <c r="G169" s="193"/>
      <c r="H169" s="193"/>
      <c r="I169" s="196"/>
      <c r="J169" s="197">
        <f>BK169</f>
        <v>0</v>
      </c>
      <c r="K169" s="193"/>
      <c r="L169" s="198"/>
      <c r="M169" s="199"/>
      <c r="N169" s="200"/>
      <c r="O169" s="200"/>
      <c r="P169" s="201">
        <f>SUM(P170:P193)</f>
        <v>0</v>
      </c>
      <c r="Q169" s="200"/>
      <c r="R169" s="201">
        <f>SUM(R170:R193)</f>
        <v>0</v>
      </c>
      <c r="S169" s="200"/>
      <c r="T169" s="202">
        <f>SUM(T170:T193)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03" t="s">
        <v>86</v>
      </c>
      <c r="AT169" s="204" t="s">
        <v>77</v>
      </c>
      <c r="AU169" s="204" t="s">
        <v>78</v>
      </c>
      <c r="AY169" s="203" t="s">
        <v>120</v>
      </c>
      <c r="BK169" s="205">
        <f>SUM(BK170:BK193)</f>
        <v>0</v>
      </c>
    </row>
    <row r="170" s="2" customFormat="1">
      <c r="A170" s="34"/>
      <c r="B170" s="35"/>
      <c r="C170" s="206" t="s">
        <v>230</v>
      </c>
      <c r="D170" s="206" t="s">
        <v>121</v>
      </c>
      <c r="E170" s="207" t="s">
        <v>305</v>
      </c>
      <c r="F170" s="208" t="s">
        <v>172</v>
      </c>
      <c r="G170" s="209" t="s">
        <v>173</v>
      </c>
      <c r="H170" s="210">
        <v>79</v>
      </c>
      <c r="I170" s="211"/>
      <c r="J170" s="212">
        <f>ROUND(I170*H170,2)</f>
        <v>0</v>
      </c>
      <c r="K170" s="208" t="s">
        <v>1</v>
      </c>
      <c r="L170" s="40"/>
      <c r="M170" s="213" t="s">
        <v>1</v>
      </c>
      <c r="N170" s="214" t="s">
        <v>43</v>
      </c>
      <c r="O170" s="87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7" t="s">
        <v>136</v>
      </c>
      <c r="AT170" s="217" t="s">
        <v>121</v>
      </c>
      <c r="AU170" s="217" t="s">
        <v>86</v>
      </c>
      <c r="AY170" s="13" t="s">
        <v>120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3" t="s">
        <v>86</v>
      </c>
      <c r="BK170" s="218">
        <f>ROUND(I170*H170,2)</f>
        <v>0</v>
      </c>
      <c r="BL170" s="13" t="s">
        <v>136</v>
      </c>
      <c r="BM170" s="217" t="s">
        <v>306</v>
      </c>
    </row>
    <row r="171" s="2" customFormat="1">
      <c r="A171" s="34"/>
      <c r="B171" s="35"/>
      <c r="C171" s="36"/>
      <c r="D171" s="224" t="s">
        <v>262</v>
      </c>
      <c r="E171" s="36"/>
      <c r="F171" s="225" t="s">
        <v>307</v>
      </c>
      <c r="G171" s="36"/>
      <c r="H171" s="36"/>
      <c r="I171" s="226"/>
      <c r="J171" s="36"/>
      <c r="K171" s="36"/>
      <c r="L171" s="40"/>
      <c r="M171" s="227"/>
      <c r="N171" s="22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262</v>
      </c>
      <c r="AU171" s="13" t="s">
        <v>86</v>
      </c>
    </row>
    <row r="172" s="2" customFormat="1">
      <c r="A172" s="34"/>
      <c r="B172" s="35"/>
      <c r="C172" s="206" t="s">
        <v>308</v>
      </c>
      <c r="D172" s="206" t="s">
        <v>121</v>
      </c>
      <c r="E172" s="207" t="s">
        <v>309</v>
      </c>
      <c r="F172" s="208" t="s">
        <v>175</v>
      </c>
      <c r="G172" s="209" t="s">
        <v>173</v>
      </c>
      <c r="H172" s="210">
        <v>59</v>
      </c>
      <c r="I172" s="211"/>
      <c r="J172" s="212">
        <f>ROUND(I172*H172,2)</f>
        <v>0</v>
      </c>
      <c r="K172" s="208" t="s">
        <v>1</v>
      </c>
      <c r="L172" s="40"/>
      <c r="M172" s="213" t="s">
        <v>1</v>
      </c>
      <c r="N172" s="214" t="s">
        <v>43</v>
      </c>
      <c r="O172" s="87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7" t="s">
        <v>136</v>
      </c>
      <c r="AT172" s="217" t="s">
        <v>121</v>
      </c>
      <c r="AU172" s="217" t="s">
        <v>86</v>
      </c>
      <c r="AY172" s="13" t="s">
        <v>120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3" t="s">
        <v>86</v>
      </c>
      <c r="BK172" s="218">
        <f>ROUND(I172*H172,2)</f>
        <v>0</v>
      </c>
      <c r="BL172" s="13" t="s">
        <v>136</v>
      </c>
      <c r="BM172" s="217" t="s">
        <v>310</v>
      </c>
    </row>
    <row r="173" s="2" customFormat="1">
      <c r="A173" s="34"/>
      <c r="B173" s="35"/>
      <c r="C173" s="36"/>
      <c r="D173" s="224" t="s">
        <v>262</v>
      </c>
      <c r="E173" s="36"/>
      <c r="F173" s="225" t="s">
        <v>311</v>
      </c>
      <c r="G173" s="36"/>
      <c r="H173" s="36"/>
      <c r="I173" s="226"/>
      <c r="J173" s="36"/>
      <c r="K173" s="36"/>
      <c r="L173" s="40"/>
      <c r="M173" s="227"/>
      <c r="N173" s="22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262</v>
      </c>
      <c r="AU173" s="13" t="s">
        <v>86</v>
      </c>
    </row>
    <row r="174" s="2" customFormat="1">
      <c r="A174" s="34"/>
      <c r="B174" s="35"/>
      <c r="C174" s="206" t="s">
        <v>312</v>
      </c>
      <c r="D174" s="206" t="s">
        <v>121</v>
      </c>
      <c r="E174" s="207" t="s">
        <v>313</v>
      </c>
      <c r="F174" s="208" t="s">
        <v>177</v>
      </c>
      <c r="G174" s="209" t="s">
        <v>173</v>
      </c>
      <c r="H174" s="210">
        <v>68</v>
      </c>
      <c r="I174" s="211"/>
      <c r="J174" s="212">
        <f>ROUND(I174*H174,2)</f>
        <v>0</v>
      </c>
      <c r="K174" s="208" t="s">
        <v>1</v>
      </c>
      <c r="L174" s="40"/>
      <c r="M174" s="213" t="s">
        <v>1</v>
      </c>
      <c r="N174" s="214" t="s">
        <v>43</v>
      </c>
      <c r="O174" s="87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7" t="s">
        <v>136</v>
      </c>
      <c r="AT174" s="217" t="s">
        <v>121</v>
      </c>
      <c r="AU174" s="217" t="s">
        <v>86</v>
      </c>
      <c r="AY174" s="13" t="s">
        <v>120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3" t="s">
        <v>86</v>
      </c>
      <c r="BK174" s="218">
        <f>ROUND(I174*H174,2)</f>
        <v>0</v>
      </c>
      <c r="BL174" s="13" t="s">
        <v>136</v>
      </c>
      <c r="BM174" s="217" t="s">
        <v>314</v>
      </c>
    </row>
    <row r="175" s="2" customFormat="1">
      <c r="A175" s="34"/>
      <c r="B175" s="35"/>
      <c r="C175" s="36"/>
      <c r="D175" s="224" t="s">
        <v>262</v>
      </c>
      <c r="E175" s="36"/>
      <c r="F175" s="225" t="s">
        <v>315</v>
      </c>
      <c r="G175" s="36"/>
      <c r="H175" s="36"/>
      <c r="I175" s="226"/>
      <c r="J175" s="36"/>
      <c r="K175" s="36"/>
      <c r="L175" s="40"/>
      <c r="M175" s="227"/>
      <c r="N175" s="228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262</v>
      </c>
      <c r="AU175" s="13" t="s">
        <v>86</v>
      </c>
    </row>
    <row r="176" s="2" customFormat="1">
      <c r="A176" s="34"/>
      <c r="B176" s="35"/>
      <c r="C176" s="206" t="s">
        <v>316</v>
      </c>
      <c r="D176" s="206" t="s">
        <v>121</v>
      </c>
      <c r="E176" s="207" t="s">
        <v>317</v>
      </c>
      <c r="F176" s="208" t="s">
        <v>179</v>
      </c>
      <c r="G176" s="209" t="s">
        <v>173</v>
      </c>
      <c r="H176" s="210">
        <v>113</v>
      </c>
      <c r="I176" s="211"/>
      <c r="J176" s="212">
        <f>ROUND(I176*H176,2)</f>
        <v>0</v>
      </c>
      <c r="K176" s="208" t="s">
        <v>1</v>
      </c>
      <c r="L176" s="40"/>
      <c r="M176" s="213" t="s">
        <v>1</v>
      </c>
      <c r="N176" s="214" t="s">
        <v>43</v>
      </c>
      <c r="O176" s="87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7" t="s">
        <v>136</v>
      </c>
      <c r="AT176" s="217" t="s">
        <v>121</v>
      </c>
      <c r="AU176" s="217" t="s">
        <v>86</v>
      </c>
      <c r="AY176" s="13" t="s">
        <v>120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3" t="s">
        <v>86</v>
      </c>
      <c r="BK176" s="218">
        <f>ROUND(I176*H176,2)</f>
        <v>0</v>
      </c>
      <c r="BL176" s="13" t="s">
        <v>136</v>
      </c>
      <c r="BM176" s="217" t="s">
        <v>318</v>
      </c>
    </row>
    <row r="177" s="2" customFormat="1">
      <c r="A177" s="34"/>
      <c r="B177" s="35"/>
      <c r="C177" s="36"/>
      <c r="D177" s="224" t="s">
        <v>262</v>
      </c>
      <c r="E177" s="36"/>
      <c r="F177" s="225" t="s">
        <v>319</v>
      </c>
      <c r="G177" s="36"/>
      <c r="H177" s="36"/>
      <c r="I177" s="226"/>
      <c r="J177" s="36"/>
      <c r="K177" s="36"/>
      <c r="L177" s="40"/>
      <c r="M177" s="227"/>
      <c r="N177" s="22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262</v>
      </c>
      <c r="AU177" s="13" t="s">
        <v>86</v>
      </c>
    </row>
    <row r="178" s="2" customFormat="1" ht="21.75" customHeight="1">
      <c r="A178" s="34"/>
      <c r="B178" s="35"/>
      <c r="C178" s="206" t="s">
        <v>233</v>
      </c>
      <c r="D178" s="206" t="s">
        <v>121</v>
      </c>
      <c r="E178" s="207" t="s">
        <v>320</v>
      </c>
      <c r="F178" s="208" t="s">
        <v>182</v>
      </c>
      <c r="G178" s="209" t="s">
        <v>173</v>
      </c>
      <c r="H178" s="210">
        <v>8</v>
      </c>
      <c r="I178" s="211"/>
      <c r="J178" s="212">
        <f>ROUND(I178*H178,2)</f>
        <v>0</v>
      </c>
      <c r="K178" s="208" t="s">
        <v>1</v>
      </c>
      <c r="L178" s="40"/>
      <c r="M178" s="213" t="s">
        <v>1</v>
      </c>
      <c r="N178" s="214" t="s">
        <v>43</v>
      </c>
      <c r="O178" s="87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7" t="s">
        <v>136</v>
      </c>
      <c r="AT178" s="217" t="s">
        <v>121</v>
      </c>
      <c r="AU178" s="217" t="s">
        <v>86</v>
      </c>
      <c r="AY178" s="13" t="s">
        <v>120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3" t="s">
        <v>86</v>
      </c>
      <c r="BK178" s="218">
        <f>ROUND(I178*H178,2)</f>
        <v>0</v>
      </c>
      <c r="BL178" s="13" t="s">
        <v>136</v>
      </c>
      <c r="BM178" s="217" t="s">
        <v>321</v>
      </c>
    </row>
    <row r="179" s="2" customFormat="1">
      <c r="A179" s="34"/>
      <c r="B179" s="35"/>
      <c r="C179" s="206" t="s">
        <v>322</v>
      </c>
      <c r="D179" s="206" t="s">
        <v>121</v>
      </c>
      <c r="E179" s="207" t="s">
        <v>323</v>
      </c>
      <c r="F179" s="208" t="s">
        <v>324</v>
      </c>
      <c r="G179" s="209" t="s">
        <v>173</v>
      </c>
      <c r="H179" s="210">
        <v>5</v>
      </c>
      <c r="I179" s="211"/>
      <c r="J179" s="212">
        <f>ROUND(I179*H179,2)</f>
        <v>0</v>
      </c>
      <c r="K179" s="208" t="s">
        <v>1</v>
      </c>
      <c r="L179" s="40"/>
      <c r="M179" s="213" t="s">
        <v>1</v>
      </c>
      <c r="N179" s="214" t="s">
        <v>43</v>
      </c>
      <c r="O179" s="87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7" t="s">
        <v>136</v>
      </c>
      <c r="AT179" s="217" t="s">
        <v>121</v>
      </c>
      <c r="AU179" s="217" t="s">
        <v>86</v>
      </c>
      <c r="AY179" s="13" t="s">
        <v>120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3" t="s">
        <v>86</v>
      </c>
      <c r="BK179" s="218">
        <f>ROUND(I179*H179,2)</f>
        <v>0</v>
      </c>
      <c r="BL179" s="13" t="s">
        <v>136</v>
      </c>
      <c r="BM179" s="217" t="s">
        <v>325</v>
      </c>
    </row>
    <row r="180" s="2" customFormat="1" ht="16.5" customHeight="1">
      <c r="A180" s="34"/>
      <c r="B180" s="35"/>
      <c r="C180" s="206" t="s">
        <v>237</v>
      </c>
      <c r="D180" s="206" t="s">
        <v>121</v>
      </c>
      <c r="E180" s="207" t="s">
        <v>326</v>
      </c>
      <c r="F180" s="208" t="s">
        <v>188</v>
      </c>
      <c r="G180" s="209" t="s">
        <v>173</v>
      </c>
      <c r="H180" s="210">
        <v>437</v>
      </c>
      <c r="I180" s="211"/>
      <c r="J180" s="212">
        <f>ROUND(I180*H180,2)</f>
        <v>0</v>
      </c>
      <c r="K180" s="208" t="s">
        <v>1</v>
      </c>
      <c r="L180" s="40"/>
      <c r="M180" s="213" t="s">
        <v>1</v>
      </c>
      <c r="N180" s="214" t="s">
        <v>43</v>
      </c>
      <c r="O180" s="87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7" t="s">
        <v>136</v>
      </c>
      <c r="AT180" s="217" t="s">
        <v>121</v>
      </c>
      <c r="AU180" s="217" t="s">
        <v>86</v>
      </c>
      <c r="AY180" s="13" t="s">
        <v>120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3" t="s">
        <v>86</v>
      </c>
      <c r="BK180" s="218">
        <f>ROUND(I180*H180,2)</f>
        <v>0</v>
      </c>
      <c r="BL180" s="13" t="s">
        <v>136</v>
      </c>
      <c r="BM180" s="217" t="s">
        <v>327</v>
      </c>
    </row>
    <row r="181" s="2" customFormat="1" ht="16.5" customHeight="1">
      <c r="A181" s="34"/>
      <c r="B181" s="35"/>
      <c r="C181" s="206" t="s">
        <v>328</v>
      </c>
      <c r="D181" s="206" t="s">
        <v>121</v>
      </c>
      <c r="E181" s="207" t="s">
        <v>329</v>
      </c>
      <c r="F181" s="208" t="s">
        <v>191</v>
      </c>
      <c r="G181" s="209" t="s">
        <v>173</v>
      </c>
      <c r="H181" s="210">
        <v>132</v>
      </c>
      <c r="I181" s="211"/>
      <c r="J181" s="212">
        <f>ROUND(I181*H181,2)</f>
        <v>0</v>
      </c>
      <c r="K181" s="208" t="s">
        <v>1</v>
      </c>
      <c r="L181" s="40"/>
      <c r="M181" s="213" t="s">
        <v>1</v>
      </c>
      <c r="N181" s="214" t="s">
        <v>43</v>
      </c>
      <c r="O181" s="87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7" t="s">
        <v>136</v>
      </c>
      <c r="AT181" s="217" t="s">
        <v>121</v>
      </c>
      <c r="AU181" s="217" t="s">
        <v>86</v>
      </c>
      <c r="AY181" s="13" t="s">
        <v>120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3" t="s">
        <v>86</v>
      </c>
      <c r="BK181" s="218">
        <f>ROUND(I181*H181,2)</f>
        <v>0</v>
      </c>
      <c r="BL181" s="13" t="s">
        <v>136</v>
      </c>
      <c r="BM181" s="217" t="s">
        <v>330</v>
      </c>
    </row>
    <row r="182" s="2" customFormat="1" ht="16.5" customHeight="1">
      <c r="A182" s="34"/>
      <c r="B182" s="35"/>
      <c r="C182" s="206" t="s">
        <v>331</v>
      </c>
      <c r="D182" s="206" t="s">
        <v>121</v>
      </c>
      <c r="E182" s="207" t="s">
        <v>332</v>
      </c>
      <c r="F182" s="208" t="s">
        <v>194</v>
      </c>
      <c r="G182" s="209" t="s">
        <v>173</v>
      </c>
      <c r="H182" s="210">
        <v>3</v>
      </c>
      <c r="I182" s="211"/>
      <c r="J182" s="212">
        <f>ROUND(I182*H182,2)</f>
        <v>0</v>
      </c>
      <c r="K182" s="208" t="s">
        <v>1</v>
      </c>
      <c r="L182" s="40"/>
      <c r="M182" s="213" t="s">
        <v>1</v>
      </c>
      <c r="N182" s="214" t="s">
        <v>43</v>
      </c>
      <c r="O182" s="87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7" t="s">
        <v>136</v>
      </c>
      <c r="AT182" s="217" t="s">
        <v>121</v>
      </c>
      <c r="AU182" s="217" t="s">
        <v>86</v>
      </c>
      <c r="AY182" s="13" t="s">
        <v>120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3" t="s">
        <v>86</v>
      </c>
      <c r="BK182" s="218">
        <f>ROUND(I182*H182,2)</f>
        <v>0</v>
      </c>
      <c r="BL182" s="13" t="s">
        <v>136</v>
      </c>
      <c r="BM182" s="217" t="s">
        <v>333</v>
      </c>
    </row>
    <row r="183" s="2" customFormat="1" ht="16.5" customHeight="1">
      <c r="A183" s="34"/>
      <c r="B183" s="35"/>
      <c r="C183" s="206" t="s">
        <v>334</v>
      </c>
      <c r="D183" s="206" t="s">
        <v>121</v>
      </c>
      <c r="E183" s="207" t="s">
        <v>335</v>
      </c>
      <c r="F183" s="208" t="s">
        <v>197</v>
      </c>
      <c r="G183" s="209" t="s">
        <v>198</v>
      </c>
      <c r="H183" s="210">
        <v>11330</v>
      </c>
      <c r="I183" s="211"/>
      <c r="J183" s="212">
        <f>ROUND(I183*H183,2)</f>
        <v>0</v>
      </c>
      <c r="K183" s="208" t="s">
        <v>1</v>
      </c>
      <c r="L183" s="40"/>
      <c r="M183" s="213" t="s">
        <v>1</v>
      </c>
      <c r="N183" s="214" t="s">
        <v>43</v>
      </c>
      <c r="O183" s="87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7" t="s">
        <v>136</v>
      </c>
      <c r="AT183" s="217" t="s">
        <v>121</v>
      </c>
      <c r="AU183" s="217" t="s">
        <v>86</v>
      </c>
      <c r="AY183" s="13" t="s">
        <v>120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3" t="s">
        <v>86</v>
      </c>
      <c r="BK183" s="218">
        <f>ROUND(I183*H183,2)</f>
        <v>0</v>
      </c>
      <c r="BL183" s="13" t="s">
        <v>136</v>
      </c>
      <c r="BM183" s="217" t="s">
        <v>336</v>
      </c>
    </row>
    <row r="184" s="2" customFormat="1" ht="16.5" customHeight="1">
      <c r="A184" s="34"/>
      <c r="B184" s="35"/>
      <c r="C184" s="206" t="s">
        <v>240</v>
      </c>
      <c r="D184" s="206" t="s">
        <v>121</v>
      </c>
      <c r="E184" s="207" t="s">
        <v>337</v>
      </c>
      <c r="F184" s="208" t="s">
        <v>202</v>
      </c>
      <c r="G184" s="209" t="s">
        <v>198</v>
      </c>
      <c r="H184" s="210">
        <v>10430</v>
      </c>
      <c r="I184" s="211"/>
      <c r="J184" s="212">
        <f>ROUND(I184*H184,2)</f>
        <v>0</v>
      </c>
      <c r="K184" s="208" t="s">
        <v>1</v>
      </c>
      <c r="L184" s="40"/>
      <c r="M184" s="213" t="s">
        <v>1</v>
      </c>
      <c r="N184" s="214" t="s">
        <v>43</v>
      </c>
      <c r="O184" s="87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7" t="s">
        <v>136</v>
      </c>
      <c r="AT184" s="217" t="s">
        <v>121</v>
      </c>
      <c r="AU184" s="217" t="s">
        <v>86</v>
      </c>
      <c r="AY184" s="13" t="s">
        <v>120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3" t="s">
        <v>86</v>
      </c>
      <c r="BK184" s="218">
        <f>ROUND(I184*H184,2)</f>
        <v>0</v>
      </c>
      <c r="BL184" s="13" t="s">
        <v>136</v>
      </c>
      <c r="BM184" s="217" t="s">
        <v>338</v>
      </c>
    </row>
    <row r="185" s="2" customFormat="1" ht="16.5" customHeight="1">
      <c r="A185" s="34"/>
      <c r="B185" s="35"/>
      <c r="C185" s="206" t="s">
        <v>339</v>
      </c>
      <c r="D185" s="206" t="s">
        <v>121</v>
      </c>
      <c r="E185" s="207" t="s">
        <v>340</v>
      </c>
      <c r="F185" s="208" t="s">
        <v>205</v>
      </c>
      <c r="G185" s="209" t="s">
        <v>173</v>
      </c>
      <c r="H185" s="210">
        <v>42</v>
      </c>
      <c r="I185" s="211"/>
      <c r="J185" s="212">
        <f>ROUND(I185*H185,2)</f>
        <v>0</v>
      </c>
      <c r="K185" s="208" t="s">
        <v>1</v>
      </c>
      <c r="L185" s="40"/>
      <c r="M185" s="213" t="s">
        <v>1</v>
      </c>
      <c r="N185" s="214" t="s">
        <v>43</v>
      </c>
      <c r="O185" s="87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7" t="s">
        <v>136</v>
      </c>
      <c r="AT185" s="217" t="s">
        <v>121</v>
      </c>
      <c r="AU185" s="217" t="s">
        <v>86</v>
      </c>
      <c r="AY185" s="13" t="s">
        <v>120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3" t="s">
        <v>86</v>
      </c>
      <c r="BK185" s="218">
        <f>ROUND(I185*H185,2)</f>
        <v>0</v>
      </c>
      <c r="BL185" s="13" t="s">
        <v>136</v>
      </c>
      <c r="BM185" s="217" t="s">
        <v>341</v>
      </c>
    </row>
    <row r="186" s="2" customFormat="1">
      <c r="A186" s="34"/>
      <c r="B186" s="35"/>
      <c r="C186" s="206" t="s">
        <v>244</v>
      </c>
      <c r="D186" s="206" t="s">
        <v>121</v>
      </c>
      <c r="E186" s="207" t="s">
        <v>342</v>
      </c>
      <c r="F186" s="208" t="s">
        <v>209</v>
      </c>
      <c r="G186" s="209" t="s">
        <v>198</v>
      </c>
      <c r="H186" s="210">
        <v>50</v>
      </c>
      <c r="I186" s="211"/>
      <c r="J186" s="212">
        <f>ROUND(I186*H186,2)</f>
        <v>0</v>
      </c>
      <c r="K186" s="208" t="s">
        <v>1</v>
      </c>
      <c r="L186" s="40"/>
      <c r="M186" s="213" t="s">
        <v>1</v>
      </c>
      <c r="N186" s="214" t="s">
        <v>43</v>
      </c>
      <c r="O186" s="87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7" t="s">
        <v>136</v>
      </c>
      <c r="AT186" s="217" t="s">
        <v>121</v>
      </c>
      <c r="AU186" s="217" t="s">
        <v>86</v>
      </c>
      <c r="AY186" s="13" t="s">
        <v>120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3" t="s">
        <v>86</v>
      </c>
      <c r="BK186" s="218">
        <f>ROUND(I186*H186,2)</f>
        <v>0</v>
      </c>
      <c r="BL186" s="13" t="s">
        <v>136</v>
      </c>
      <c r="BM186" s="217" t="s">
        <v>343</v>
      </c>
    </row>
    <row r="187" s="2" customFormat="1">
      <c r="A187" s="34"/>
      <c r="B187" s="35"/>
      <c r="C187" s="206" t="s">
        <v>344</v>
      </c>
      <c r="D187" s="206" t="s">
        <v>121</v>
      </c>
      <c r="E187" s="207" t="s">
        <v>345</v>
      </c>
      <c r="F187" s="208" t="s">
        <v>212</v>
      </c>
      <c r="G187" s="209" t="s">
        <v>198</v>
      </c>
      <c r="H187" s="210">
        <v>136</v>
      </c>
      <c r="I187" s="211"/>
      <c r="J187" s="212">
        <f>ROUND(I187*H187,2)</f>
        <v>0</v>
      </c>
      <c r="K187" s="208" t="s">
        <v>1</v>
      </c>
      <c r="L187" s="40"/>
      <c r="M187" s="213" t="s">
        <v>1</v>
      </c>
      <c r="N187" s="214" t="s">
        <v>43</v>
      </c>
      <c r="O187" s="87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7" t="s">
        <v>136</v>
      </c>
      <c r="AT187" s="217" t="s">
        <v>121</v>
      </c>
      <c r="AU187" s="217" t="s">
        <v>86</v>
      </c>
      <c r="AY187" s="13" t="s">
        <v>120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3" t="s">
        <v>86</v>
      </c>
      <c r="BK187" s="218">
        <f>ROUND(I187*H187,2)</f>
        <v>0</v>
      </c>
      <c r="BL187" s="13" t="s">
        <v>136</v>
      </c>
      <c r="BM187" s="217" t="s">
        <v>346</v>
      </c>
    </row>
    <row r="188" s="2" customFormat="1" ht="16.5" customHeight="1">
      <c r="A188" s="34"/>
      <c r="B188" s="35"/>
      <c r="C188" s="206" t="s">
        <v>247</v>
      </c>
      <c r="D188" s="206" t="s">
        <v>121</v>
      </c>
      <c r="E188" s="207" t="s">
        <v>347</v>
      </c>
      <c r="F188" s="208" t="s">
        <v>215</v>
      </c>
      <c r="G188" s="209" t="s">
        <v>173</v>
      </c>
      <c r="H188" s="210">
        <v>5</v>
      </c>
      <c r="I188" s="211"/>
      <c r="J188" s="212">
        <f>ROUND(I188*H188,2)</f>
        <v>0</v>
      </c>
      <c r="K188" s="208" t="s">
        <v>1</v>
      </c>
      <c r="L188" s="40"/>
      <c r="M188" s="213" t="s">
        <v>1</v>
      </c>
      <c r="N188" s="214" t="s">
        <v>43</v>
      </c>
      <c r="O188" s="87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7" t="s">
        <v>136</v>
      </c>
      <c r="AT188" s="217" t="s">
        <v>121</v>
      </c>
      <c r="AU188" s="217" t="s">
        <v>86</v>
      </c>
      <c r="AY188" s="13" t="s">
        <v>120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3" t="s">
        <v>86</v>
      </c>
      <c r="BK188" s="218">
        <f>ROUND(I188*H188,2)</f>
        <v>0</v>
      </c>
      <c r="BL188" s="13" t="s">
        <v>136</v>
      </c>
      <c r="BM188" s="217" t="s">
        <v>348</v>
      </c>
    </row>
    <row r="189" s="2" customFormat="1" ht="16.5" customHeight="1">
      <c r="A189" s="34"/>
      <c r="B189" s="35"/>
      <c r="C189" s="206" t="s">
        <v>349</v>
      </c>
      <c r="D189" s="206" t="s">
        <v>121</v>
      </c>
      <c r="E189" s="207" t="s">
        <v>350</v>
      </c>
      <c r="F189" s="208" t="s">
        <v>218</v>
      </c>
      <c r="G189" s="209" t="s">
        <v>173</v>
      </c>
      <c r="H189" s="210">
        <v>10</v>
      </c>
      <c r="I189" s="211"/>
      <c r="J189" s="212">
        <f>ROUND(I189*H189,2)</f>
        <v>0</v>
      </c>
      <c r="K189" s="208" t="s">
        <v>1</v>
      </c>
      <c r="L189" s="40"/>
      <c r="M189" s="213" t="s">
        <v>1</v>
      </c>
      <c r="N189" s="214" t="s">
        <v>43</v>
      </c>
      <c r="O189" s="87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7" t="s">
        <v>136</v>
      </c>
      <c r="AT189" s="217" t="s">
        <v>121</v>
      </c>
      <c r="AU189" s="217" t="s">
        <v>86</v>
      </c>
      <c r="AY189" s="13" t="s">
        <v>120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3" t="s">
        <v>86</v>
      </c>
      <c r="BK189" s="218">
        <f>ROUND(I189*H189,2)</f>
        <v>0</v>
      </c>
      <c r="BL189" s="13" t="s">
        <v>136</v>
      </c>
      <c r="BM189" s="217" t="s">
        <v>351</v>
      </c>
    </row>
    <row r="190" s="2" customFormat="1">
      <c r="A190" s="34"/>
      <c r="B190" s="35"/>
      <c r="C190" s="206" t="s">
        <v>251</v>
      </c>
      <c r="D190" s="206" t="s">
        <v>121</v>
      </c>
      <c r="E190" s="207" t="s">
        <v>352</v>
      </c>
      <c r="F190" s="208" t="s">
        <v>222</v>
      </c>
      <c r="G190" s="209" t="s">
        <v>173</v>
      </c>
      <c r="H190" s="210">
        <v>9</v>
      </c>
      <c r="I190" s="211"/>
      <c r="J190" s="212">
        <f>ROUND(I190*H190,2)</f>
        <v>0</v>
      </c>
      <c r="K190" s="208" t="s">
        <v>1</v>
      </c>
      <c r="L190" s="40"/>
      <c r="M190" s="213" t="s">
        <v>1</v>
      </c>
      <c r="N190" s="214" t="s">
        <v>43</v>
      </c>
      <c r="O190" s="87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7" t="s">
        <v>136</v>
      </c>
      <c r="AT190" s="217" t="s">
        <v>121</v>
      </c>
      <c r="AU190" s="217" t="s">
        <v>86</v>
      </c>
      <c r="AY190" s="13" t="s">
        <v>120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3" t="s">
        <v>86</v>
      </c>
      <c r="BK190" s="218">
        <f>ROUND(I190*H190,2)</f>
        <v>0</v>
      </c>
      <c r="BL190" s="13" t="s">
        <v>136</v>
      </c>
      <c r="BM190" s="217" t="s">
        <v>353</v>
      </c>
    </row>
    <row r="191" s="2" customFormat="1">
      <c r="A191" s="34"/>
      <c r="B191" s="35"/>
      <c r="C191" s="206" t="s">
        <v>354</v>
      </c>
      <c r="D191" s="206" t="s">
        <v>121</v>
      </c>
      <c r="E191" s="207" t="s">
        <v>355</v>
      </c>
      <c r="F191" s="208" t="s">
        <v>225</v>
      </c>
      <c r="G191" s="209" t="s">
        <v>198</v>
      </c>
      <c r="H191" s="210">
        <v>60</v>
      </c>
      <c r="I191" s="211"/>
      <c r="J191" s="212">
        <f>ROUND(I191*H191,2)</f>
        <v>0</v>
      </c>
      <c r="K191" s="208" t="s">
        <v>1</v>
      </c>
      <c r="L191" s="40"/>
      <c r="M191" s="213" t="s">
        <v>1</v>
      </c>
      <c r="N191" s="214" t="s">
        <v>43</v>
      </c>
      <c r="O191" s="87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7" t="s">
        <v>136</v>
      </c>
      <c r="AT191" s="217" t="s">
        <v>121</v>
      </c>
      <c r="AU191" s="217" t="s">
        <v>86</v>
      </c>
      <c r="AY191" s="13" t="s">
        <v>120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3" t="s">
        <v>86</v>
      </c>
      <c r="BK191" s="218">
        <f>ROUND(I191*H191,2)</f>
        <v>0</v>
      </c>
      <c r="BL191" s="13" t="s">
        <v>136</v>
      </c>
      <c r="BM191" s="217" t="s">
        <v>356</v>
      </c>
    </row>
    <row r="192" s="2" customFormat="1">
      <c r="A192" s="34"/>
      <c r="B192" s="35"/>
      <c r="C192" s="206" t="s">
        <v>254</v>
      </c>
      <c r="D192" s="206" t="s">
        <v>121</v>
      </c>
      <c r="E192" s="207" t="s">
        <v>357</v>
      </c>
      <c r="F192" s="208" t="s">
        <v>358</v>
      </c>
      <c r="G192" s="209" t="s">
        <v>173</v>
      </c>
      <c r="H192" s="210">
        <v>9</v>
      </c>
      <c r="I192" s="211"/>
      <c r="J192" s="212">
        <f>ROUND(I192*H192,2)</f>
        <v>0</v>
      </c>
      <c r="K192" s="208" t="s">
        <v>1</v>
      </c>
      <c r="L192" s="40"/>
      <c r="M192" s="213" t="s">
        <v>1</v>
      </c>
      <c r="N192" s="214" t="s">
        <v>43</v>
      </c>
      <c r="O192" s="87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7" t="s">
        <v>136</v>
      </c>
      <c r="AT192" s="217" t="s">
        <v>121</v>
      </c>
      <c r="AU192" s="217" t="s">
        <v>86</v>
      </c>
      <c r="AY192" s="13" t="s">
        <v>120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3" t="s">
        <v>86</v>
      </c>
      <c r="BK192" s="218">
        <f>ROUND(I192*H192,2)</f>
        <v>0</v>
      </c>
      <c r="BL192" s="13" t="s">
        <v>136</v>
      </c>
      <c r="BM192" s="217" t="s">
        <v>359</v>
      </c>
    </row>
    <row r="193" s="2" customFormat="1">
      <c r="A193" s="34"/>
      <c r="B193" s="35"/>
      <c r="C193" s="206" t="s">
        <v>360</v>
      </c>
      <c r="D193" s="206" t="s">
        <v>121</v>
      </c>
      <c r="E193" s="207" t="s">
        <v>361</v>
      </c>
      <c r="F193" s="208" t="s">
        <v>362</v>
      </c>
      <c r="G193" s="209" t="s">
        <v>198</v>
      </c>
      <c r="H193" s="210">
        <v>96</v>
      </c>
      <c r="I193" s="211"/>
      <c r="J193" s="212">
        <f>ROUND(I193*H193,2)</f>
        <v>0</v>
      </c>
      <c r="K193" s="208" t="s">
        <v>1</v>
      </c>
      <c r="L193" s="40"/>
      <c r="M193" s="213" t="s">
        <v>1</v>
      </c>
      <c r="N193" s="214" t="s">
        <v>43</v>
      </c>
      <c r="O193" s="87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7" t="s">
        <v>136</v>
      </c>
      <c r="AT193" s="217" t="s">
        <v>121</v>
      </c>
      <c r="AU193" s="217" t="s">
        <v>86</v>
      </c>
      <c r="AY193" s="13" t="s">
        <v>120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3" t="s">
        <v>86</v>
      </c>
      <c r="BK193" s="218">
        <f>ROUND(I193*H193,2)</f>
        <v>0</v>
      </c>
      <c r="BL193" s="13" t="s">
        <v>136</v>
      </c>
      <c r="BM193" s="217" t="s">
        <v>363</v>
      </c>
    </row>
    <row r="194" s="11" customFormat="1" ht="25.92" customHeight="1">
      <c r="A194" s="11"/>
      <c r="B194" s="192"/>
      <c r="C194" s="193"/>
      <c r="D194" s="194" t="s">
        <v>77</v>
      </c>
      <c r="E194" s="195" t="s">
        <v>303</v>
      </c>
      <c r="F194" s="195" t="s">
        <v>304</v>
      </c>
      <c r="G194" s="193"/>
      <c r="H194" s="193"/>
      <c r="I194" s="196"/>
      <c r="J194" s="197">
        <f>BK194</f>
        <v>0</v>
      </c>
      <c r="K194" s="193"/>
      <c r="L194" s="198"/>
      <c r="M194" s="199"/>
      <c r="N194" s="200"/>
      <c r="O194" s="200"/>
      <c r="P194" s="201">
        <f>SUM(P195:P213)</f>
        <v>0</v>
      </c>
      <c r="Q194" s="200"/>
      <c r="R194" s="201">
        <f>SUM(R195:R213)</f>
        <v>0</v>
      </c>
      <c r="S194" s="200"/>
      <c r="T194" s="202">
        <f>SUM(T195:T213)</f>
        <v>0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203" t="s">
        <v>86</v>
      </c>
      <c r="AT194" s="204" t="s">
        <v>77</v>
      </c>
      <c r="AU194" s="204" t="s">
        <v>78</v>
      </c>
      <c r="AY194" s="203" t="s">
        <v>120</v>
      </c>
      <c r="BK194" s="205">
        <f>SUM(BK195:BK213)</f>
        <v>0</v>
      </c>
    </row>
    <row r="195" s="2" customFormat="1" ht="33" customHeight="1">
      <c r="A195" s="34"/>
      <c r="B195" s="35"/>
      <c r="C195" s="206" t="s">
        <v>258</v>
      </c>
      <c r="D195" s="206" t="s">
        <v>121</v>
      </c>
      <c r="E195" s="207" t="s">
        <v>364</v>
      </c>
      <c r="F195" s="208" t="s">
        <v>235</v>
      </c>
      <c r="G195" s="209" t="s">
        <v>173</v>
      </c>
      <c r="H195" s="210">
        <v>6</v>
      </c>
      <c r="I195" s="211"/>
      <c r="J195" s="212">
        <f>ROUND(I195*H195,2)</f>
        <v>0</v>
      </c>
      <c r="K195" s="208" t="s">
        <v>1</v>
      </c>
      <c r="L195" s="40"/>
      <c r="M195" s="213" t="s">
        <v>1</v>
      </c>
      <c r="N195" s="214" t="s">
        <v>43</v>
      </c>
      <c r="O195" s="87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7" t="s">
        <v>136</v>
      </c>
      <c r="AT195" s="217" t="s">
        <v>121</v>
      </c>
      <c r="AU195" s="217" t="s">
        <v>86</v>
      </c>
      <c r="AY195" s="13" t="s">
        <v>120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3" t="s">
        <v>86</v>
      </c>
      <c r="BK195" s="218">
        <f>ROUND(I195*H195,2)</f>
        <v>0</v>
      </c>
      <c r="BL195" s="13" t="s">
        <v>136</v>
      </c>
      <c r="BM195" s="217" t="s">
        <v>365</v>
      </c>
    </row>
    <row r="196" s="2" customFormat="1" ht="16.5" customHeight="1">
      <c r="A196" s="34"/>
      <c r="B196" s="35"/>
      <c r="C196" s="206" t="s">
        <v>366</v>
      </c>
      <c r="D196" s="206" t="s">
        <v>121</v>
      </c>
      <c r="E196" s="207" t="s">
        <v>367</v>
      </c>
      <c r="F196" s="208" t="s">
        <v>239</v>
      </c>
      <c r="G196" s="209" t="s">
        <v>173</v>
      </c>
      <c r="H196" s="210">
        <v>12</v>
      </c>
      <c r="I196" s="211"/>
      <c r="J196" s="212">
        <f>ROUND(I196*H196,2)</f>
        <v>0</v>
      </c>
      <c r="K196" s="208" t="s">
        <v>1</v>
      </c>
      <c r="L196" s="40"/>
      <c r="M196" s="213" t="s">
        <v>1</v>
      </c>
      <c r="N196" s="214" t="s">
        <v>43</v>
      </c>
      <c r="O196" s="87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7" t="s">
        <v>136</v>
      </c>
      <c r="AT196" s="217" t="s">
        <v>121</v>
      </c>
      <c r="AU196" s="217" t="s">
        <v>86</v>
      </c>
      <c r="AY196" s="13" t="s">
        <v>120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3" t="s">
        <v>86</v>
      </c>
      <c r="BK196" s="218">
        <f>ROUND(I196*H196,2)</f>
        <v>0</v>
      </c>
      <c r="BL196" s="13" t="s">
        <v>136</v>
      </c>
      <c r="BM196" s="217" t="s">
        <v>368</v>
      </c>
    </row>
    <row r="197" s="2" customFormat="1" ht="16.5" customHeight="1">
      <c r="A197" s="34"/>
      <c r="B197" s="35"/>
      <c r="C197" s="206" t="s">
        <v>261</v>
      </c>
      <c r="D197" s="206" t="s">
        <v>121</v>
      </c>
      <c r="E197" s="207" t="s">
        <v>369</v>
      </c>
      <c r="F197" s="208" t="s">
        <v>243</v>
      </c>
      <c r="G197" s="209" t="s">
        <v>173</v>
      </c>
      <c r="H197" s="210">
        <v>1</v>
      </c>
      <c r="I197" s="211"/>
      <c r="J197" s="212">
        <f>ROUND(I197*H197,2)</f>
        <v>0</v>
      </c>
      <c r="K197" s="208" t="s">
        <v>1</v>
      </c>
      <c r="L197" s="40"/>
      <c r="M197" s="213" t="s">
        <v>1</v>
      </c>
      <c r="N197" s="214" t="s">
        <v>43</v>
      </c>
      <c r="O197" s="87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7" t="s">
        <v>136</v>
      </c>
      <c r="AT197" s="217" t="s">
        <v>121</v>
      </c>
      <c r="AU197" s="217" t="s">
        <v>86</v>
      </c>
      <c r="AY197" s="13" t="s">
        <v>120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3" t="s">
        <v>86</v>
      </c>
      <c r="BK197" s="218">
        <f>ROUND(I197*H197,2)</f>
        <v>0</v>
      </c>
      <c r="BL197" s="13" t="s">
        <v>136</v>
      </c>
      <c r="BM197" s="217" t="s">
        <v>370</v>
      </c>
    </row>
    <row r="198" s="2" customFormat="1">
      <c r="A198" s="34"/>
      <c r="B198" s="35"/>
      <c r="C198" s="206" t="s">
        <v>371</v>
      </c>
      <c r="D198" s="206" t="s">
        <v>121</v>
      </c>
      <c r="E198" s="207" t="s">
        <v>372</v>
      </c>
      <c r="F198" s="208" t="s">
        <v>246</v>
      </c>
      <c r="G198" s="209" t="s">
        <v>173</v>
      </c>
      <c r="H198" s="210">
        <v>2</v>
      </c>
      <c r="I198" s="211"/>
      <c r="J198" s="212">
        <f>ROUND(I198*H198,2)</f>
        <v>0</v>
      </c>
      <c r="K198" s="208" t="s">
        <v>1</v>
      </c>
      <c r="L198" s="40"/>
      <c r="M198" s="213" t="s">
        <v>1</v>
      </c>
      <c r="N198" s="214" t="s">
        <v>43</v>
      </c>
      <c r="O198" s="87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7" t="s">
        <v>136</v>
      </c>
      <c r="AT198" s="217" t="s">
        <v>121</v>
      </c>
      <c r="AU198" s="217" t="s">
        <v>86</v>
      </c>
      <c r="AY198" s="13" t="s">
        <v>120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3" t="s">
        <v>86</v>
      </c>
      <c r="BK198" s="218">
        <f>ROUND(I198*H198,2)</f>
        <v>0</v>
      </c>
      <c r="BL198" s="13" t="s">
        <v>136</v>
      </c>
      <c r="BM198" s="217" t="s">
        <v>373</v>
      </c>
    </row>
    <row r="199" s="2" customFormat="1" ht="16.5" customHeight="1">
      <c r="A199" s="34"/>
      <c r="B199" s="35"/>
      <c r="C199" s="206" t="s">
        <v>236</v>
      </c>
      <c r="D199" s="206" t="s">
        <v>121</v>
      </c>
      <c r="E199" s="207" t="s">
        <v>374</v>
      </c>
      <c r="F199" s="208" t="s">
        <v>250</v>
      </c>
      <c r="G199" s="209" t="s">
        <v>173</v>
      </c>
      <c r="H199" s="210">
        <v>2</v>
      </c>
      <c r="I199" s="211"/>
      <c r="J199" s="212">
        <f>ROUND(I199*H199,2)</f>
        <v>0</v>
      </c>
      <c r="K199" s="208" t="s">
        <v>1</v>
      </c>
      <c r="L199" s="40"/>
      <c r="M199" s="213" t="s">
        <v>1</v>
      </c>
      <c r="N199" s="214" t="s">
        <v>43</v>
      </c>
      <c r="O199" s="87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7" t="s">
        <v>136</v>
      </c>
      <c r="AT199" s="217" t="s">
        <v>121</v>
      </c>
      <c r="AU199" s="217" t="s">
        <v>86</v>
      </c>
      <c r="AY199" s="13" t="s">
        <v>120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3" t="s">
        <v>86</v>
      </c>
      <c r="BK199" s="218">
        <f>ROUND(I199*H199,2)</f>
        <v>0</v>
      </c>
      <c r="BL199" s="13" t="s">
        <v>136</v>
      </c>
      <c r="BM199" s="217" t="s">
        <v>375</v>
      </c>
    </row>
    <row r="200" s="2" customFormat="1" ht="16.5" customHeight="1">
      <c r="A200" s="34"/>
      <c r="B200" s="35"/>
      <c r="C200" s="206" t="s">
        <v>376</v>
      </c>
      <c r="D200" s="206" t="s">
        <v>121</v>
      </c>
      <c r="E200" s="207" t="s">
        <v>377</v>
      </c>
      <c r="F200" s="208" t="s">
        <v>253</v>
      </c>
      <c r="G200" s="209" t="s">
        <v>173</v>
      </c>
      <c r="H200" s="210">
        <v>4</v>
      </c>
      <c r="I200" s="211"/>
      <c r="J200" s="212">
        <f>ROUND(I200*H200,2)</f>
        <v>0</v>
      </c>
      <c r="K200" s="208" t="s">
        <v>1</v>
      </c>
      <c r="L200" s="40"/>
      <c r="M200" s="213" t="s">
        <v>1</v>
      </c>
      <c r="N200" s="214" t="s">
        <v>43</v>
      </c>
      <c r="O200" s="87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7" t="s">
        <v>136</v>
      </c>
      <c r="AT200" s="217" t="s">
        <v>121</v>
      </c>
      <c r="AU200" s="217" t="s">
        <v>86</v>
      </c>
      <c r="AY200" s="13" t="s">
        <v>120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3" t="s">
        <v>86</v>
      </c>
      <c r="BK200" s="218">
        <f>ROUND(I200*H200,2)</f>
        <v>0</v>
      </c>
      <c r="BL200" s="13" t="s">
        <v>136</v>
      </c>
      <c r="BM200" s="217" t="s">
        <v>378</v>
      </c>
    </row>
    <row r="201" s="2" customFormat="1" ht="16.5" customHeight="1">
      <c r="A201" s="34"/>
      <c r="B201" s="35"/>
      <c r="C201" s="206" t="s">
        <v>270</v>
      </c>
      <c r="D201" s="206" t="s">
        <v>121</v>
      </c>
      <c r="E201" s="207" t="s">
        <v>379</v>
      </c>
      <c r="F201" s="208" t="s">
        <v>380</v>
      </c>
      <c r="G201" s="209" t="s">
        <v>173</v>
      </c>
      <c r="H201" s="210">
        <v>13</v>
      </c>
      <c r="I201" s="211"/>
      <c r="J201" s="212">
        <f>ROUND(I201*H201,2)</f>
        <v>0</v>
      </c>
      <c r="K201" s="208" t="s">
        <v>1</v>
      </c>
      <c r="L201" s="40"/>
      <c r="M201" s="213" t="s">
        <v>1</v>
      </c>
      <c r="N201" s="214" t="s">
        <v>43</v>
      </c>
      <c r="O201" s="87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7" t="s">
        <v>136</v>
      </c>
      <c r="AT201" s="217" t="s">
        <v>121</v>
      </c>
      <c r="AU201" s="217" t="s">
        <v>86</v>
      </c>
      <c r="AY201" s="13" t="s">
        <v>120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3" t="s">
        <v>86</v>
      </c>
      <c r="BK201" s="218">
        <f>ROUND(I201*H201,2)</f>
        <v>0</v>
      </c>
      <c r="BL201" s="13" t="s">
        <v>136</v>
      </c>
      <c r="BM201" s="217" t="s">
        <v>381</v>
      </c>
    </row>
    <row r="202" s="2" customFormat="1">
      <c r="A202" s="34"/>
      <c r="B202" s="35"/>
      <c r="C202" s="206" t="s">
        <v>382</v>
      </c>
      <c r="D202" s="206" t="s">
        <v>121</v>
      </c>
      <c r="E202" s="207" t="s">
        <v>383</v>
      </c>
      <c r="F202" s="208" t="s">
        <v>384</v>
      </c>
      <c r="G202" s="209" t="s">
        <v>173</v>
      </c>
      <c r="H202" s="210">
        <v>3</v>
      </c>
      <c r="I202" s="211"/>
      <c r="J202" s="212">
        <f>ROUND(I202*H202,2)</f>
        <v>0</v>
      </c>
      <c r="K202" s="208" t="s">
        <v>1</v>
      </c>
      <c r="L202" s="40"/>
      <c r="M202" s="213" t="s">
        <v>1</v>
      </c>
      <c r="N202" s="214" t="s">
        <v>43</v>
      </c>
      <c r="O202" s="87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7" t="s">
        <v>136</v>
      </c>
      <c r="AT202" s="217" t="s">
        <v>121</v>
      </c>
      <c r="AU202" s="217" t="s">
        <v>86</v>
      </c>
      <c r="AY202" s="13" t="s">
        <v>120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3" t="s">
        <v>86</v>
      </c>
      <c r="BK202" s="218">
        <f>ROUND(I202*H202,2)</f>
        <v>0</v>
      </c>
      <c r="BL202" s="13" t="s">
        <v>136</v>
      </c>
      <c r="BM202" s="217" t="s">
        <v>385</v>
      </c>
    </row>
    <row r="203" s="2" customFormat="1">
      <c r="A203" s="34"/>
      <c r="B203" s="35"/>
      <c r="C203" s="36"/>
      <c r="D203" s="224" t="s">
        <v>262</v>
      </c>
      <c r="E203" s="36"/>
      <c r="F203" s="225" t="s">
        <v>386</v>
      </c>
      <c r="G203" s="36"/>
      <c r="H203" s="36"/>
      <c r="I203" s="226"/>
      <c r="J203" s="36"/>
      <c r="K203" s="36"/>
      <c r="L203" s="40"/>
      <c r="M203" s="227"/>
      <c r="N203" s="22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262</v>
      </c>
      <c r="AU203" s="13" t="s">
        <v>86</v>
      </c>
    </row>
    <row r="204" s="2" customFormat="1">
      <c r="A204" s="34"/>
      <c r="B204" s="35"/>
      <c r="C204" s="206" t="s">
        <v>387</v>
      </c>
      <c r="D204" s="206" t="s">
        <v>121</v>
      </c>
      <c r="E204" s="207" t="s">
        <v>388</v>
      </c>
      <c r="F204" s="208" t="s">
        <v>389</v>
      </c>
      <c r="G204" s="209" t="s">
        <v>173</v>
      </c>
      <c r="H204" s="210">
        <v>3</v>
      </c>
      <c r="I204" s="211"/>
      <c r="J204" s="212">
        <f>ROUND(I204*H204,2)</f>
        <v>0</v>
      </c>
      <c r="K204" s="208" t="s">
        <v>1</v>
      </c>
      <c r="L204" s="40"/>
      <c r="M204" s="213" t="s">
        <v>1</v>
      </c>
      <c r="N204" s="214" t="s">
        <v>43</v>
      </c>
      <c r="O204" s="87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7" t="s">
        <v>136</v>
      </c>
      <c r="AT204" s="217" t="s">
        <v>121</v>
      </c>
      <c r="AU204" s="217" t="s">
        <v>86</v>
      </c>
      <c r="AY204" s="13" t="s">
        <v>120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3" t="s">
        <v>86</v>
      </c>
      <c r="BK204" s="218">
        <f>ROUND(I204*H204,2)</f>
        <v>0</v>
      </c>
      <c r="BL204" s="13" t="s">
        <v>136</v>
      </c>
      <c r="BM204" s="217" t="s">
        <v>390</v>
      </c>
    </row>
    <row r="205" s="2" customFormat="1">
      <c r="A205" s="34"/>
      <c r="B205" s="35"/>
      <c r="C205" s="206" t="s">
        <v>391</v>
      </c>
      <c r="D205" s="206" t="s">
        <v>121</v>
      </c>
      <c r="E205" s="207" t="s">
        <v>392</v>
      </c>
      <c r="F205" s="208" t="s">
        <v>393</v>
      </c>
      <c r="G205" s="209" t="s">
        <v>173</v>
      </c>
      <c r="H205" s="210">
        <v>4</v>
      </c>
      <c r="I205" s="211"/>
      <c r="J205" s="212">
        <f>ROUND(I205*H205,2)</f>
        <v>0</v>
      </c>
      <c r="K205" s="208" t="s">
        <v>1</v>
      </c>
      <c r="L205" s="40"/>
      <c r="M205" s="213" t="s">
        <v>1</v>
      </c>
      <c r="N205" s="214" t="s">
        <v>43</v>
      </c>
      <c r="O205" s="87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7" t="s">
        <v>136</v>
      </c>
      <c r="AT205" s="217" t="s">
        <v>121</v>
      </c>
      <c r="AU205" s="217" t="s">
        <v>86</v>
      </c>
      <c r="AY205" s="13" t="s">
        <v>120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3" t="s">
        <v>86</v>
      </c>
      <c r="BK205" s="218">
        <f>ROUND(I205*H205,2)</f>
        <v>0</v>
      </c>
      <c r="BL205" s="13" t="s">
        <v>136</v>
      </c>
      <c r="BM205" s="217" t="s">
        <v>394</v>
      </c>
    </row>
    <row r="206" s="2" customFormat="1" ht="21.75" customHeight="1">
      <c r="A206" s="34"/>
      <c r="B206" s="35"/>
      <c r="C206" s="206" t="s">
        <v>274</v>
      </c>
      <c r="D206" s="206" t="s">
        <v>121</v>
      </c>
      <c r="E206" s="207" t="s">
        <v>395</v>
      </c>
      <c r="F206" s="208" t="s">
        <v>396</v>
      </c>
      <c r="G206" s="209" t="s">
        <v>173</v>
      </c>
      <c r="H206" s="210">
        <v>72</v>
      </c>
      <c r="I206" s="211"/>
      <c r="J206" s="212">
        <f>ROUND(I206*H206,2)</f>
        <v>0</v>
      </c>
      <c r="K206" s="208" t="s">
        <v>1</v>
      </c>
      <c r="L206" s="40"/>
      <c r="M206" s="213" t="s">
        <v>1</v>
      </c>
      <c r="N206" s="214" t="s">
        <v>43</v>
      </c>
      <c r="O206" s="87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7" t="s">
        <v>136</v>
      </c>
      <c r="AT206" s="217" t="s">
        <v>121</v>
      </c>
      <c r="AU206" s="217" t="s">
        <v>86</v>
      </c>
      <c r="AY206" s="13" t="s">
        <v>120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3" t="s">
        <v>86</v>
      </c>
      <c r="BK206" s="218">
        <f>ROUND(I206*H206,2)</f>
        <v>0</v>
      </c>
      <c r="BL206" s="13" t="s">
        <v>136</v>
      </c>
      <c r="BM206" s="217" t="s">
        <v>397</v>
      </c>
    </row>
    <row r="207" s="2" customFormat="1" ht="16.5" customHeight="1">
      <c r="A207" s="34"/>
      <c r="B207" s="35"/>
      <c r="C207" s="206" t="s">
        <v>398</v>
      </c>
      <c r="D207" s="206" t="s">
        <v>121</v>
      </c>
      <c r="E207" s="207" t="s">
        <v>399</v>
      </c>
      <c r="F207" s="208" t="s">
        <v>400</v>
      </c>
      <c r="G207" s="209" t="s">
        <v>173</v>
      </c>
      <c r="H207" s="210">
        <v>6</v>
      </c>
      <c r="I207" s="211"/>
      <c r="J207" s="212">
        <f>ROUND(I207*H207,2)</f>
        <v>0</v>
      </c>
      <c r="K207" s="208" t="s">
        <v>1</v>
      </c>
      <c r="L207" s="40"/>
      <c r="M207" s="213" t="s">
        <v>1</v>
      </c>
      <c r="N207" s="214" t="s">
        <v>43</v>
      </c>
      <c r="O207" s="87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7" t="s">
        <v>136</v>
      </c>
      <c r="AT207" s="217" t="s">
        <v>121</v>
      </c>
      <c r="AU207" s="217" t="s">
        <v>86</v>
      </c>
      <c r="AY207" s="13" t="s">
        <v>120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3" t="s">
        <v>86</v>
      </c>
      <c r="BK207" s="218">
        <f>ROUND(I207*H207,2)</f>
        <v>0</v>
      </c>
      <c r="BL207" s="13" t="s">
        <v>136</v>
      </c>
      <c r="BM207" s="217" t="s">
        <v>401</v>
      </c>
    </row>
    <row r="208" s="2" customFormat="1" ht="21.75" customHeight="1">
      <c r="A208" s="34"/>
      <c r="B208" s="35"/>
      <c r="C208" s="206" t="s">
        <v>277</v>
      </c>
      <c r="D208" s="206" t="s">
        <v>121</v>
      </c>
      <c r="E208" s="207" t="s">
        <v>402</v>
      </c>
      <c r="F208" s="208" t="s">
        <v>280</v>
      </c>
      <c r="G208" s="209" t="s">
        <v>173</v>
      </c>
      <c r="H208" s="210">
        <v>3</v>
      </c>
      <c r="I208" s="211"/>
      <c r="J208" s="212">
        <f>ROUND(I208*H208,2)</f>
        <v>0</v>
      </c>
      <c r="K208" s="208" t="s">
        <v>1</v>
      </c>
      <c r="L208" s="40"/>
      <c r="M208" s="213" t="s">
        <v>1</v>
      </c>
      <c r="N208" s="214" t="s">
        <v>43</v>
      </c>
      <c r="O208" s="87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7" t="s">
        <v>136</v>
      </c>
      <c r="AT208" s="217" t="s">
        <v>121</v>
      </c>
      <c r="AU208" s="217" t="s">
        <v>86</v>
      </c>
      <c r="AY208" s="13" t="s">
        <v>120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3" t="s">
        <v>86</v>
      </c>
      <c r="BK208" s="218">
        <f>ROUND(I208*H208,2)</f>
        <v>0</v>
      </c>
      <c r="BL208" s="13" t="s">
        <v>136</v>
      </c>
      <c r="BM208" s="217" t="s">
        <v>403</v>
      </c>
    </row>
    <row r="209" s="2" customFormat="1" ht="21.75" customHeight="1">
      <c r="A209" s="34"/>
      <c r="B209" s="35"/>
      <c r="C209" s="206" t="s">
        <v>404</v>
      </c>
      <c r="D209" s="206" t="s">
        <v>121</v>
      </c>
      <c r="E209" s="207" t="s">
        <v>405</v>
      </c>
      <c r="F209" s="208" t="s">
        <v>283</v>
      </c>
      <c r="G209" s="209" t="s">
        <v>198</v>
      </c>
      <c r="H209" s="210">
        <v>3</v>
      </c>
      <c r="I209" s="211"/>
      <c r="J209" s="212">
        <f>ROUND(I209*H209,2)</f>
        <v>0</v>
      </c>
      <c r="K209" s="208" t="s">
        <v>1</v>
      </c>
      <c r="L209" s="40"/>
      <c r="M209" s="213" t="s">
        <v>1</v>
      </c>
      <c r="N209" s="214" t="s">
        <v>43</v>
      </c>
      <c r="O209" s="87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7" t="s">
        <v>136</v>
      </c>
      <c r="AT209" s="217" t="s">
        <v>121</v>
      </c>
      <c r="AU209" s="217" t="s">
        <v>86</v>
      </c>
      <c r="AY209" s="13" t="s">
        <v>120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3" t="s">
        <v>86</v>
      </c>
      <c r="BK209" s="218">
        <f>ROUND(I209*H209,2)</f>
        <v>0</v>
      </c>
      <c r="BL209" s="13" t="s">
        <v>136</v>
      </c>
      <c r="BM209" s="217" t="s">
        <v>406</v>
      </c>
    </row>
    <row r="210" s="2" customFormat="1">
      <c r="A210" s="34"/>
      <c r="B210" s="35"/>
      <c r="C210" s="206" t="s">
        <v>281</v>
      </c>
      <c r="D210" s="206" t="s">
        <v>121</v>
      </c>
      <c r="E210" s="207" t="s">
        <v>407</v>
      </c>
      <c r="F210" s="208" t="s">
        <v>287</v>
      </c>
      <c r="G210" s="209" t="s">
        <v>173</v>
      </c>
      <c r="H210" s="210">
        <v>14</v>
      </c>
      <c r="I210" s="211"/>
      <c r="J210" s="212">
        <f>ROUND(I210*H210,2)</f>
        <v>0</v>
      </c>
      <c r="K210" s="208" t="s">
        <v>1</v>
      </c>
      <c r="L210" s="40"/>
      <c r="M210" s="213" t="s">
        <v>1</v>
      </c>
      <c r="N210" s="214" t="s">
        <v>43</v>
      </c>
      <c r="O210" s="87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7" t="s">
        <v>136</v>
      </c>
      <c r="AT210" s="217" t="s">
        <v>121</v>
      </c>
      <c r="AU210" s="217" t="s">
        <v>86</v>
      </c>
      <c r="AY210" s="13" t="s">
        <v>120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3" t="s">
        <v>86</v>
      </c>
      <c r="BK210" s="218">
        <f>ROUND(I210*H210,2)</f>
        <v>0</v>
      </c>
      <c r="BL210" s="13" t="s">
        <v>136</v>
      </c>
      <c r="BM210" s="217" t="s">
        <v>408</v>
      </c>
    </row>
    <row r="211" s="2" customFormat="1">
      <c r="A211" s="34"/>
      <c r="B211" s="35"/>
      <c r="C211" s="206" t="s">
        <v>409</v>
      </c>
      <c r="D211" s="206" t="s">
        <v>121</v>
      </c>
      <c r="E211" s="207" t="s">
        <v>410</v>
      </c>
      <c r="F211" s="208" t="s">
        <v>290</v>
      </c>
      <c r="G211" s="209" t="s">
        <v>173</v>
      </c>
      <c r="H211" s="210">
        <v>30</v>
      </c>
      <c r="I211" s="211"/>
      <c r="J211" s="212">
        <f>ROUND(I211*H211,2)</f>
        <v>0</v>
      </c>
      <c r="K211" s="208" t="s">
        <v>1</v>
      </c>
      <c r="L211" s="40"/>
      <c r="M211" s="213" t="s">
        <v>1</v>
      </c>
      <c r="N211" s="214" t="s">
        <v>43</v>
      </c>
      <c r="O211" s="87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7" t="s">
        <v>136</v>
      </c>
      <c r="AT211" s="217" t="s">
        <v>121</v>
      </c>
      <c r="AU211" s="217" t="s">
        <v>86</v>
      </c>
      <c r="AY211" s="13" t="s">
        <v>120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3" t="s">
        <v>86</v>
      </c>
      <c r="BK211" s="218">
        <f>ROUND(I211*H211,2)</f>
        <v>0</v>
      </c>
      <c r="BL211" s="13" t="s">
        <v>136</v>
      </c>
      <c r="BM211" s="217" t="s">
        <v>411</v>
      </c>
    </row>
    <row r="212" s="2" customFormat="1">
      <c r="A212" s="34"/>
      <c r="B212" s="35"/>
      <c r="C212" s="206" t="s">
        <v>284</v>
      </c>
      <c r="D212" s="206" t="s">
        <v>121</v>
      </c>
      <c r="E212" s="207" t="s">
        <v>412</v>
      </c>
      <c r="F212" s="208" t="s">
        <v>294</v>
      </c>
      <c r="G212" s="209" t="s">
        <v>173</v>
      </c>
      <c r="H212" s="210">
        <v>15</v>
      </c>
      <c r="I212" s="211"/>
      <c r="J212" s="212">
        <f>ROUND(I212*H212,2)</f>
        <v>0</v>
      </c>
      <c r="K212" s="208" t="s">
        <v>1</v>
      </c>
      <c r="L212" s="40"/>
      <c r="M212" s="213" t="s">
        <v>1</v>
      </c>
      <c r="N212" s="214" t="s">
        <v>43</v>
      </c>
      <c r="O212" s="87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7" t="s">
        <v>136</v>
      </c>
      <c r="AT212" s="217" t="s">
        <v>121</v>
      </c>
      <c r="AU212" s="217" t="s">
        <v>86</v>
      </c>
      <c r="AY212" s="13" t="s">
        <v>120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3" t="s">
        <v>86</v>
      </c>
      <c r="BK212" s="218">
        <f>ROUND(I212*H212,2)</f>
        <v>0</v>
      </c>
      <c r="BL212" s="13" t="s">
        <v>136</v>
      </c>
      <c r="BM212" s="217" t="s">
        <v>413</v>
      </c>
    </row>
    <row r="213" s="2" customFormat="1">
      <c r="A213" s="34"/>
      <c r="B213" s="35"/>
      <c r="C213" s="206" t="s">
        <v>414</v>
      </c>
      <c r="D213" s="206" t="s">
        <v>121</v>
      </c>
      <c r="E213" s="207" t="s">
        <v>415</v>
      </c>
      <c r="F213" s="208" t="s">
        <v>297</v>
      </c>
      <c r="G213" s="209" t="s">
        <v>173</v>
      </c>
      <c r="H213" s="210">
        <v>2</v>
      </c>
      <c r="I213" s="211"/>
      <c r="J213" s="212">
        <f>ROUND(I213*H213,2)</f>
        <v>0</v>
      </c>
      <c r="K213" s="208" t="s">
        <v>1</v>
      </c>
      <c r="L213" s="40"/>
      <c r="M213" s="213" t="s">
        <v>1</v>
      </c>
      <c r="N213" s="214" t="s">
        <v>43</v>
      </c>
      <c r="O213" s="87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7" t="s">
        <v>136</v>
      </c>
      <c r="AT213" s="217" t="s">
        <v>121</v>
      </c>
      <c r="AU213" s="217" t="s">
        <v>86</v>
      </c>
      <c r="AY213" s="13" t="s">
        <v>120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3" t="s">
        <v>86</v>
      </c>
      <c r="BK213" s="218">
        <f>ROUND(I213*H213,2)</f>
        <v>0</v>
      </c>
      <c r="BL213" s="13" t="s">
        <v>136</v>
      </c>
      <c r="BM213" s="217" t="s">
        <v>416</v>
      </c>
    </row>
    <row r="214" s="11" customFormat="1" ht="25.92" customHeight="1">
      <c r="A214" s="11"/>
      <c r="B214" s="192"/>
      <c r="C214" s="193"/>
      <c r="D214" s="194" t="s">
        <v>77</v>
      </c>
      <c r="E214" s="195" t="s">
        <v>303</v>
      </c>
      <c r="F214" s="195" t="s">
        <v>304</v>
      </c>
      <c r="G214" s="193"/>
      <c r="H214" s="193"/>
      <c r="I214" s="196"/>
      <c r="J214" s="197">
        <f>BK214</f>
        <v>0</v>
      </c>
      <c r="K214" s="193"/>
      <c r="L214" s="198"/>
      <c r="M214" s="199"/>
      <c r="N214" s="200"/>
      <c r="O214" s="200"/>
      <c r="P214" s="201">
        <f>SUM(P215:P221)</f>
        <v>0</v>
      </c>
      <c r="Q214" s="200"/>
      <c r="R214" s="201">
        <f>SUM(R215:R221)</f>
        <v>0</v>
      </c>
      <c r="S214" s="200"/>
      <c r="T214" s="202">
        <f>SUM(T215:T221)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203" t="s">
        <v>86</v>
      </c>
      <c r="AT214" s="204" t="s">
        <v>77</v>
      </c>
      <c r="AU214" s="204" t="s">
        <v>78</v>
      </c>
      <c r="AY214" s="203" t="s">
        <v>120</v>
      </c>
      <c r="BK214" s="205">
        <f>SUM(BK215:BK221)</f>
        <v>0</v>
      </c>
    </row>
    <row r="215" s="2" customFormat="1" ht="33" customHeight="1">
      <c r="A215" s="34"/>
      <c r="B215" s="35"/>
      <c r="C215" s="206" t="s">
        <v>288</v>
      </c>
      <c r="D215" s="206" t="s">
        <v>121</v>
      </c>
      <c r="E215" s="207" t="s">
        <v>417</v>
      </c>
      <c r="F215" s="208" t="s">
        <v>418</v>
      </c>
      <c r="G215" s="209" t="s">
        <v>173</v>
      </c>
      <c r="H215" s="210">
        <v>8</v>
      </c>
      <c r="I215" s="211"/>
      <c r="J215" s="212">
        <f>ROUND(I215*H215,2)</f>
        <v>0</v>
      </c>
      <c r="K215" s="208" t="s">
        <v>1</v>
      </c>
      <c r="L215" s="40"/>
      <c r="M215" s="213" t="s">
        <v>1</v>
      </c>
      <c r="N215" s="214" t="s">
        <v>43</v>
      </c>
      <c r="O215" s="87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7" t="s">
        <v>136</v>
      </c>
      <c r="AT215" s="217" t="s">
        <v>121</v>
      </c>
      <c r="AU215" s="217" t="s">
        <v>86</v>
      </c>
      <c r="AY215" s="13" t="s">
        <v>120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3" t="s">
        <v>86</v>
      </c>
      <c r="BK215" s="218">
        <f>ROUND(I215*H215,2)</f>
        <v>0</v>
      </c>
      <c r="BL215" s="13" t="s">
        <v>136</v>
      </c>
      <c r="BM215" s="217" t="s">
        <v>419</v>
      </c>
    </row>
    <row r="216" s="2" customFormat="1">
      <c r="A216" s="34"/>
      <c r="B216" s="35"/>
      <c r="C216" s="206" t="s">
        <v>420</v>
      </c>
      <c r="D216" s="206" t="s">
        <v>121</v>
      </c>
      <c r="E216" s="207" t="s">
        <v>421</v>
      </c>
      <c r="F216" s="208" t="s">
        <v>422</v>
      </c>
      <c r="G216" s="209" t="s">
        <v>173</v>
      </c>
      <c r="H216" s="210">
        <v>56</v>
      </c>
      <c r="I216" s="211"/>
      <c r="J216" s="212">
        <f>ROUND(I216*H216,2)</f>
        <v>0</v>
      </c>
      <c r="K216" s="208" t="s">
        <v>1</v>
      </c>
      <c r="L216" s="40"/>
      <c r="M216" s="213" t="s">
        <v>1</v>
      </c>
      <c r="N216" s="214" t="s">
        <v>43</v>
      </c>
      <c r="O216" s="87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7" t="s">
        <v>136</v>
      </c>
      <c r="AT216" s="217" t="s">
        <v>121</v>
      </c>
      <c r="AU216" s="217" t="s">
        <v>86</v>
      </c>
      <c r="AY216" s="13" t="s">
        <v>120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3" t="s">
        <v>86</v>
      </c>
      <c r="BK216" s="218">
        <f>ROUND(I216*H216,2)</f>
        <v>0</v>
      </c>
      <c r="BL216" s="13" t="s">
        <v>136</v>
      </c>
      <c r="BM216" s="217" t="s">
        <v>423</v>
      </c>
    </row>
    <row r="217" s="2" customFormat="1">
      <c r="A217" s="34"/>
      <c r="B217" s="35"/>
      <c r="C217" s="206" t="s">
        <v>291</v>
      </c>
      <c r="D217" s="206" t="s">
        <v>121</v>
      </c>
      <c r="E217" s="207" t="s">
        <v>424</v>
      </c>
      <c r="F217" s="208" t="s">
        <v>425</v>
      </c>
      <c r="G217" s="209" t="s">
        <v>173</v>
      </c>
      <c r="H217" s="210">
        <v>2</v>
      </c>
      <c r="I217" s="211"/>
      <c r="J217" s="212">
        <f>ROUND(I217*H217,2)</f>
        <v>0</v>
      </c>
      <c r="K217" s="208" t="s">
        <v>1</v>
      </c>
      <c r="L217" s="40"/>
      <c r="M217" s="213" t="s">
        <v>1</v>
      </c>
      <c r="N217" s="214" t="s">
        <v>43</v>
      </c>
      <c r="O217" s="87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7" t="s">
        <v>136</v>
      </c>
      <c r="AT217" s="217" t="s">
        <v>121</v>
      </c>
      <c r="AU217" s="217" t="s">
        <v>86</v>
      </c>
      <c r="AY217" s="13" t="s">
        <v>120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3" t="s">
        <v>86</v>
      </c>
      <c r="BK217" s="218">
        <f>ROUND(I217*H217,2)</f>
        <v>0</v>
      </c>
      <c r="BL217" s="13" t="s">
        <v>136</v>
      </c>
      <c r="BM217" s="217" t="s">
        <v>426</v>
      </c>
    </row>
    <row r="218" s="2" customFormat="1" ht="33" customHeight="1">
      <c r="A218" s="34"/>
      <c r="B218" s="35"/>
      <c r="C218" s="206" t="s">
        <v>427</v>
      </c>
      <c r="D218" s="206" t="s">
        <v>121</v>
      </c>
      <c r="E218" s="207" t="s">
        <v>428</v>
      </c>
      <c r="F218" s="208" t="s">
        <v>429</v>
      </c>
      <c r="G218" s="209" t="s">
        <v>173</v>
      </c>
      <c r="H218" s="210">
        <v>29</v>
      </c>
      <c r="I218" s="211"/>
      <c r="J218" s="212">
        <f>ROUND(I218*H218,2)</f>
        <v>0</v>
      </c>
      <c r="K218" s="208" t="s">
        <v>1</v>
      </c>
      <c r="L218" s="40"/>
      <c r="M218" s="213" t="s">
        <v>1</v>
      </c>
      <c r="N218" s="214" t="s">
        <v>43</v>
      </c>
      <c r="O218" s="87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7" t="s">
        <v>136</v>
      </c>
      <c r="AT218" s="217" t="s">
        <v>121</v>
      </c>
      <c r="AU218" s="217" t="s">
        <v>86</v>
      </c>
      <c r="AY218" s="13" t="s">
        <v>120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3" t="s">
        <v>86</v>
      </c>
      <c r="BK218" s="218">
        <f>ROUND(I218*H218,2)</f>
        <v>0</v>
      </c>
      <c r="BL218" s="13" t="s">
        <v>136</v>
      </c>
      <c r="BM218" s="217" t="s">
        <v>430</v>
      </c>
    </row>
    <row r="219" s="2" customFormat="1">
      <c r="A219" s="34"/>
      <c r="B219" s="35"/>
      <c r="C219" s="206" t="s">
        <v>295</v>
      </c>
      <c r="D219" s="206" t="s">
        <v>121</v>
      </c>
      <c r="E219" s="207" t="s">
        <v>431</v>
      </c>
      <c r="F219" s="208" t="s">
        <v>432</v>
      </c>
      <c r="G219" s="209" t="s">
        <v>173</v>
      </c>
      <c r="H219" s="210">
        <v>3</v>
      </c>
      <c r="I219" s="211"/>
      <c r="J219" s="212">
        <f>ROUND(I219*H219,2)</f>
        <v>0</v>
      </c>
      <c r="K219" s="208" t="s">
        <v>1</v>
      </c>
      <c r="L219" s="40"/>
      <c r="M219" s="213" t="s">
        <v>1</v>
      </c>
      <c r="N219" s="214" t="s">
        <v>43</v>
      </c>
      <c r="O219" s="87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7" t="s">
        <v>136</v>
      </c>
      <c r="AT219" s="217" t="s">
        <v>121</v>
      </c>
      <c r="AU219" s="217" t="s">
        <v>86</v>
      </c>
      <c r="AY219" s="13" t="s">
        <v>120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3" t="s">
        <v>86</v>
      </c>
      <c r="BK219" s="218">
        <f>ROUND(I219*H219,2)</f>
        <v>0</v>
      </c>
      <c r="BL219" s="13" t="s">
        <v>136</v>
      </c>
      <c r="BM219" s="217" t="s">
        <v>433</v>
      </c>
    </row>
    <row r="220" s="2" customFormat="1">
      <c r="A220" s="34"/>
      <c r="B220" s="35"/>
      <c r="C220" s="206" t="s">
        <v>434</v>
      </c>
      <c r="D220" s="206" t="s">
        <v>121</v>
      </c>
      <c r="E220" s="207" t="s">
        <v>435</v>
      </c>
      <c r="F220" s="208" t="s">
        <v>436</v>
      </c>
      <c r="G220" s="209" t="s">
        <v>173</v>
      </c>
      <c r="H220" s="210">
        <v>3</v>
      </c>
      <c r="I220" s="211"/>
      <c r="J220" s="212">
        <f>ROUND(I220*H220,2)</f>
        <v>0</v>
      </c>
      <c r="K220" s="208" t="s">
        <v>1</v>
      </c>
      <c r="L220" s="40"/>
      <c r="M220" s="213" t="s">
        <v>1</v>
      </c>
      <c r="N220" s="214" t="s">
        <v>43</v>
      </c>
      <c r="O220" s="87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7" t="s">
        <v>136</v>
      </c>
      <c r="AT220" s="217" t="s">
        <v>121</v>
      </c>
      <c r="AU220" s="217" t="s">
        <v>86</v>
      </c>
      <c r="AY220" s="13" t="s">
        <v>120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3" t="s">
        <v>86</v>
      </c>
      <c r="BK220" s="218">
        <f>ROUND(I220*H220,2)</f>
        <v>0</v>
      </c>
      <c r="BL220" s="13" t="s">
        <v>136</v>
      </c>
      <c r="BM220" s="217" t="s">
        <v>437</v>
      </c>
    </row>
    <row r="221" s="2" customFormat="1">
      <c r="A221" s="34"/>
      <c r="B221" s="35"/>
      <c r="C221" s="206" t="s">
        <v>298</v>
      </c>
      <c r="D221" s="206" t="s">
        <v>121</v>
      </c>
      <c r="E221" s="207" t="s">
        <v>438</v>
      </c>
      <c r="F221" s="208" t="s">
        <v>439</v>
      </c>
      <c r="G221" s="209" t="s">
        <v>173</v>
      </c>
      <c r="H221" s="210">
        <v>2</v>
      </c>
      <c r="I221" s="211"/>
      <c r="J221" s="212">
        <f>ROUND(I221*H221,2)</f>
        <v>0</v>
      </c>
      <c r="K221" s="208" t="s">
        <v>1</v>
      </c>
      <c r="L221" s="40"/>
      <c r="M221" s="213" t="s">
        <v>1</v>
      </c>
      <c r="N221" s="214" t="s">
        <v>43</v>
      </c>
      <c r="O221" s="87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7" t="s">
        <v>136</v>
      </c>
      <c r="AT221" s="217" t="s">
        <v>121</v>
      </c>
      <c r="AU221" s="217" t="s">
        <v>86</v>
      </c>
      <c r="AY221" s="13" t="s">
        <v>120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3" t="s">
        <v>86</v>
      </c>
      <c r="BK221" s="218">
        <f>ROUND(I221*H221,2)</f>
        <v>0</v>
      </c>
      <c r="BL221" s="13" t="s">
        <v>136</v>
      </c>
      <c r="BM221" s="217" t="s">
        <v>440</v>
      </c>
    </row>
    <row r="222" s="11" customFormat="1" ht="25.92" customHeight="1">
      <c r="A222" s="11"/>
      <c r="B222" s="192"/>
      <c r="C222" s="193"/>
      <c r="D222" s="194" t="s">
        <v>77</v>
      </c>
      <c r="E222" s="195" t="s">
        <v>441</v>
      </c>
      <c r="F222" s="195" t="s">
        <v>442</v>
      </c>
      <c r="G222" s="193"/>
      <c r="H222" s="193"/>
      <c r="I222" s="196"/>
      <c r="J222" s="197">
        <f>BK222</f>
        <v>0</v>
      </c>
      <c r="K222" s="193"/>
      <c r="L222" s="198"/>
      <c r="M222" s="199"/>
      <c r="N222" s="200"/>
      <c r="O222" s="200"/>
      <c r="P222" s="201">
        <f>SUM(P223:P232)</f>
        <v>0</v>
      </c>
      <c r="Q222" s="200"/>
      <c r="R222" s="201">
        <f>SUM(R223:R232)</f>
        <v>0</v>
      </c>
      <c r="S222" s="200"/>
      <c r="T222" s="202">
        <f>SUM(T223:T232)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203" t="s">
        <v>131</v>
      </c>
      <c r="AT222" s="204" t="s">
        <v>77</v>
      </c>
      <c r="AU222" s="204" t="s">
        <v>78</v>
      </c>
      <c r="AY222" s="203" t="s">
        <v>120</v>
      </c>
      <c r="BK222" s="205">
        <f>SUM(BK223:BK232)</f>
        <v>0</v>
      </c>
    </row>
    <row r="223" s="2" customFormat="1" ht="16.5" customHeight="1">
      <c r="A223" s="34"/>
      <c r="B223" s="35"/>
      <c r="C223" s="206" t="s">
        <v>443</v>
      </c>
      <c r="D223" s="206" t="s">
        <v>121</v>
      </c>
      <c r="E223" s="207" t="s">
        <v>444</v>
      </c>
      <c r="F223" s="208" t="s">
        <v>445</v>
      </c>
      <c r="G223" s="209" t="s">
        <v>446</v>
      </c>
      <c r="H223" s="210">
        <v>2.625</v>
      </c>
      <c r="I223" s="211"/>
      <c r="J223" s="212">
        <f>ROUND(I223*H223,2)</f>
        <v>0</v>
      </c>
      <c r="K223" s="208" t="s">
        <v>1</v>
      </c>
      <c r="L223" s="40"/>
      <c r="M223" s="213" t="s">
        <v>1</v>
      </c>
      <c r="N223" s="214" t="s">
        <v>43</v>
      </c>
      <c r="O223" s="87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7" t="s">
        <v>236</v>
      </c>
      <c r="AT223" s="217" t="s">
        <v>121</v>
      </c>
      <c r="AU223" s="217" t="s">
        <v>86</v>
      </c>
      <c r="AY223" s="13" t="s">
        <v>120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3" t="s">
        <v>86</v>
      </c>
      <c r="BK223" s="218">
        <f>ROUND(I223*H223,2)</f>
        <v>0</v>
      </c>
      <c r="BL223" s="13" t="s">
        <v>236</v>
      </c>
      <c r="BM223" s="217" t="s">
        <v>447</v>
      </c>
    </row>
    <row r="224" s="2" customFormat="1" ht="16.5" customHeight="1">
      <c r="A224" s="34"/>
      <c r="B224" s="35"/>
      <c r="C224" s="206" t="s">
        <v>302</v>
      </c>
      <c r="D224" s="206" t="s">
        <v>121</v>
      </c>
      <c r="E224" s="207" t="s">
        <v>448</v>
      </c>
      <c r="F224" s="208" t="s">
        <v>449</v>
      </c>
      <c r="G224" s="209" t="s">
        <v>450</v>
      </c>
      <c r="H224" s="210">
        <v>40.5</v>
      </c>
      <c r="I224" s="211"/>
      <c r="J224" s="212">
        <f>ROUND(I224*H224,2)</f>
        <v>0</v>
      </c>
      <c r="K224" s="208" t="s">
        <v>1</v>
      </c>
      <c r="L224" s="40"/>
      <c r="M224" s="213" t="s">
        <v>1</v>
      </c>
      <c r="N224" s="214" t="s">
        <v>43</v>
      </c>
      <c r="O224" s="87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7" t="s">
        <v>236</v>
      </c>
      <c r="AT224" s="217" t="s">
        <v>121</v>
      </c>
      <c r="AU224" s="217" t="s">
        <v>86</v>
      </c>
      <c r="AY224" s="13" t="s">
        <v>120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3" t="s">
        <v>86</v>
      </c>
      <c r="BK224" s="218">
        <f>ROUND(I224*H224,2)</f>
        <v>0</v>
      </c>
      <c r="BL224" s="13" t="s">
        <v>236</v>
      </c>
      <c r="BM224" s="217" t="s">
        <v>451</v>
      </c>
    </row>
    <row r="225" s="2" customFormat="1">
      <c r="A225" s="34"/>
      <c r="B225" s="35"/>
      <c r="C225" s="206" t="s">
        <v>452</v>
      </c>
      <c r="D225" s="206" t="s">
        <v>121</v>
      </c>
      <c r="E225" s="207" t="s">
        <v>453</v>
      </c>
      <c r="F225" s="208" t="s">
        <v>454</v>
      </c>
      <c r="G225" s="209" t="s">
        <v>450</v>
      </c>
      <c r="H225" s="210">
        <v>40.5</v>
      </c>
      <c r="I225" s="211"/>
      <c r="J225" s="212">
        <f>ROUND(I225*H225,2)</f>
        <v>0</v>
      </c>
      <c r="K225" s="208" t="s">
        <v>1</v>
      </c>
      <c r="L225" s="40"/>
      <c r="M225" s="213" t="s">
        <v>1</v>
      </c>
      <c r="N225" s="214" t="s">
        <v>43</v>
      </c>
      <c r="O225" s="87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7" t="s">
        <v>236</v>
      </c>
      <c r="AT225" s="217" t="s">
        <v>121</v>
      </c>
      <c r="AU225" s="217" t="s">
        <v>86</v>
      </c>
      <c r="AY225" s="13" t="s">
        <v>120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3" t="s">
        <v>86</v>
      </c>
      <c r="BK225" s="218">
        <f>ROUND(I225*H225,2)</f>
        <v>0</v>
      </c>
      <c r="BL225" s="13" t="s">
        <v>236</v>
      </c>
      <c r="BM225" s="217" t="s">
        <v>455</v>
      </c>
    </row>
    <row r="226" s="2" customFormat="1" ht="16.5" customHeight="1">
      <c r="A226" s="34"/>
      <c r="B226" s="35"/>
      <c r="C226" s="206" t="s">
        <v>306</v>
      </c>
      <c r="D226" s="206" t="s">
        <v>121</v>
      </c>
      <c r="E226" s="207" t="s">
        <v>456</v>
      </c>
      <c r="F226" s="208" t="s">
        <v>457</v>
      </c>
      <c r="G226" s="209" t="s">
        <v>458</v>
      </c>
      <c r="H226" s="210">
        <v>138.58000000000001</v>
      </c>
      <c r="I226" s="211"/>
      <c r="J226" s="212">
        <f>ROUND(I226*H226,2)</f>
        <v>0</v>
      </c>
      <c r="K226" s="208" t="s">
        <v>1</v>
      </c>
      <c r="L226" s="40"/>
      <c r="M226" s="213" t="s">
        <v>1</v>
      </c>
      <c r="N226" s="214" t="s">
        <v>43</v>
      </c>
      <c r="O226" s="87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7" t="s">
        <v>236</v>
      </c>
      <c r="AT226" s="217" t="s">
        <v>121</v>
      </c>
      <c r="AU226" s="217" t="s">
        <v>86</v>
      </c>
      <c r="AY226" s="13" t="s">
        <v>120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3" t="s">
        <v>86</v>
      </c>
      <c r="BK226" s="218">
        <f>ROUND(I226*H226,2)</f>
        <v>0</v>
      </c>
      <c r="BL226" s="13" t="s">
        <v>236</v>
      </c>
      <c r="BM226" s="217" t="s">
        <v>459</v>
      </c>
    </row>
    <row r="227" s="2" customFormat="1">
      <c r="A227" s="34"/>
      <c r="B227" s="35"/>
      <c r="C227" s="206" t="s">
        <v>460</v>
      </c>
      <c r="D227" s="206" t="s">
        <v>121</v>
      </c>
      <c r="E227" s="207" t="s">
        <v>461</v>
      </c>
      <c r="F227" s="208" t="s">
        <v>462</v>
      </c>
      <c r="G227" s="209" t="s">
        <v>458</v>
      </c>
      <c r="H227" s="210">
        <v>80.319999999999993</v>
      </c>
      <c r="I227" s="211"/>
      <c r="J227" s="212">
        <f>ROUND(I227*H227,2)</f>
        <v>0</v>
      </c>
      <c r="K227" s="208" t="s">
        <v>1</v>
      </c>
      <c r="L227" s="40"/>
      <c r="M227" s="213" t="s">
        <v>1</v>
      </c>
      <c r="N227" s="214" t="s">
        <v>43</v>
      </c>
      <c r="O227" s="87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7" t="s">
        <v>236</v>
      </c>
      <c r="AT227" s="217" t="s">
        <v>121</v>
      </c>
      <c r="AU227" s="217" t="s">
        <v>86</v>
      </c>
      <c r="AY227" s="13" t="s">
        <v>120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3" t="s">
        <v>86</v>
      </c>
      <c r="BK227" s="218">
        <f>ROUND(I227*H227,2)</f>
        <v>0</v>
      </c>
      <c r="BL227" s="13" t="s">
        <v>236</v>
      </c>
      <c r="BM227" s="217" t="s">
        <v>463</v>
      </c>
    </row>
    <row r="228" s="2" customFormat="1" ht="21.75" customHeight="1">
      <c r="A228" s="34"/>
      <c r="B228" s="35"/>
      <c r="C228" s="206" t="s">
        <v>310</v>
      </c>
      <c r="D228" s="206" t="s">
        <v>121</v>
      </c>
      <c r="E228" s="207" t="s">
        <v>464</v>
      </c>
      <c r="F228" s="208" t="s">
        <v>465</v>
      </c>
      <c r="G228" s="209" t="s">
        <v>198</v>
      </c>
      <c r="H228" s="210">
        <v>256</v>
      </c>
      <c r="I228" s="211"/>
      <c r="J228" s="212">
        <f>ROUND(I228*H228,2)</f>
        <v>0</v>
      </c>
      <c r="K228" s="208" t="s">
        <v>1</v>
      </c>
      <c r="L228" s="40"/>
      <c r="M228" s="213" t="s">
        <v>1</v>
      </c>
      <c r="N228" s="214" t="s">
        <v>43</v>
      </c>
      <c r="O228" s="87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7" t="s">
        <v>236</v>
      </c>
      <c r="AT228" s="217" t="s">
        <v>121</v>
      </c>
      <c r="AU228" s="217" t="s">
        <v>86</v>
      </c>
      <c r="AY228" s="13" t="s">
        <v>120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3" t="s">
        <v>86</v>
      </c>
      <c r="BK228" s="218">
        <f>ROUND(I228*H228,2)</f>
        <v>0</v>
      </c>
      <c r="BL228" s="13" t="s">
        <v>236</v>
      </c>
      <c r="BM228" s="217" t="s">
        <v>466</v>
      </c>
    </row>
    <row r="229" s="2" customFormat="1" ht="44.25" customHeight="1">
      <c r="A229" s="34"/>
      <c r="B229" s="35"/>
      <c r="C229" s="206" t="s">
        <v>467</v>
      </c>
      <c r="D229" s="206" t="s">
        <v>121</v>
      </c>
      <c r="E229" s="207" t="s">
        <v>468</v>
      </c>
      <c r="F229" s="208" t="s">
        <v>469</v>
      </c>
      <c r="G229" s="209" t="s">
        <v>198</v>
      </c>
      <c r="H229" s="210">
        <v>256</v>
      </c>
      <c r="I229" s="211"/>
      <c r="J229" s="212">
        <f>ROUND(I229*H229,2)</f>
        <v>0</v>
      </c>
      <c r="K229" s="208" t="s">
        <v>1</v>
      </c>
      <c r="L229" s="40"/>
      <c r="M229" s="213" t="s">
        <v>1</v>
      </c>
      <c r="N229" s="214" t="s">
        <v>43</v>
      </c>
      <c r="O229" s="87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7" t="s">
        <v>236</v>
      </c>
      <c r="AT229" s="217" t="s">
        <v>121</v>
      </c>
      <c r="AU229" s="217" t="s">
        <v>86</v>
      </c>
      <c r="AY229" s="13" t="s">
        <v>120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3" t="s">
        <v>86</v>
      </c>
      <c r="BK229" s="218">
        <f>ROUND(I229*H229,2)</f>
        <v>0</v>
      </c>
      <c r="BL229" s="13" t="s">
        <v>236</v>
      </c>
      <c r="BM229" s="217" t="s">
        <v>470</v>
      </c>
    </row>
    <row r="230" s="2" customFormat="1" ht="21.75" customHeight="1">
      <c r="A230" s="34"/>
      <c r="B230" s="35"/>
      <c r="C230" s="206" t="s">
        <v>314</v>
      </c>
      <c r="D230" s="206" t="s">
        <v>121</v>
      </c>
      <c r="E230" s="207" t="s">
        <v>471</v>
      </c>
      <c r="F230" s="208" t="s">
        <v>472</v>
      </c>
      <c r="G230" s="209" t="s">
        <v>458</v>
      </c>
      <c r="H230" s="210">
        <v>118.90000000000001</v>
      </c>
      <c r="I230" s="211"/>
      <c r="J230" s="212">
        <f>ROUND(I230*H230,2)</f>
        <v>0</v>
      </c>
      <c r="K230" s="208" t="s">
        <v>1</v>
      </c>
      <c r="L230" s="40"/>
      <c r="M230" s="213" t="s">
        <v>1</v>
      </c>
      <c r="N230" s="214" t="s">
        <v>43</v>
      </c>
      <c r="O230" s="87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7" t="s">
        <v>236</v>
      </c>
      <c r="AT230" s="217" t="s">
        <v>121</v>
      </c>
      <c r="AU230" s="217" t="s">
        <v>86</v>
      </c>
      <c r="AY230" s="13" t="s">
        <v>120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3" t="s">
        <v>86</v>
      </c>
      <c r="BK230" s="218">
        <f>ROUND(I230*H230,2)</f>
        <v>0</v>
      </c>
      <c r="BL230" s="13" t="s">
        <v>236</v>
      </c>
      <c r="BM230" s="217" t="s">
        <v>473</v>
      </c>
    </row>
    <row r="231" s="2" customFormat="1" ht="44.25" customHeight="1">
      <c r="A231" s="34"/>
      <c r="B231" s="35"/>
      <c r="C231" s="206" t="s">
        <v>474</v>
      </c>
      <c r="D231" s="206" t="s">
        <v>121</v>
      </c>
      <c r="E231" s="207" t="s">
        <v>475</v>
      </c>
      <c r="F231" s="208" t="s">
        <v>476</v>
      </c>
      <c r="G231" s="209" t="s">
        <v>477</v>
      </c>
      <c r="H231" s="210">
        <v>163.22</v>
      </c>
      <c r="I231" s="211"/>
      <c r="J231" s="212">
        <f>ROUND(I231*H231,2)</f>
        <v>0</v>
      </c>
      <c r="K231" s="208" t="s">
        <v>1</v>
      </c>
      <c r="L231" s="40"/>
      <c r="M231" s="213" t="s">
        <v>1</v>
      </c>
      <c r="N231" s="214" t="s">
        <v>43</v>
      </c>
      <c r="O231" s="87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7" t="s">
        <v>236</v>
      </c>
      <c r="AT231" s="217" t="s">
        <v>121</v>
      </c>
      <c r="AU231" s="217" t="s">
        <v>86</v>
      </c>
      <c r="AY231" s="13" t="s">
        <v>120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3" t="s">
        <v>86</v>
      </c>
      <c r="BK231" s="218">
        <f>ROUND(I231*H231,2)</f>
        <v>0</v>
      </c>
      <c r="BL231" s="13" t="s">
        <v>236</v>
      </c>
      <c r="BM231" s="217" t="s">
        <v>478</v>
      </c>
    </row>
    <row r="232" s="2" customFormat="1" ht="21.75" customHeight="1">
      <c r="A232" s="34"/>
      <c r="B232" s="35"/>
      <c r="C232" s="206" t="s">
        <v>318</v>
      </c>
      <c r="D232" s="206" t="s">
        <v>121</v>
      </c>
      <c r="E232" s="207" t="s">
        <v>479</v>
      </c>
      <c r="F232" s="208" t="s">
        <v>480</v>
      </c>
      <c r="G232" s="209" t="s">
        <v>477</v>
      </c>
      <c r="H232" s="210">
        <v>1469</v>
      </c>
      <c r="I232" s="211"/>
      <c r="J232" s="212">
        <f>ROUND(I232*H232,2)</f>
        <v>0</v>
      </c>
      <c r="K232" s="208" t="s">
        <v>1</v>
      </c>
      <c r="L232" s="40"/>
      <c r="M232" s="213" t="s">
        <v>1</v>
      </c>
      <c r="N232" s="214" t="s">
        <v>43</v>
      </c>
      <c r="O232" s="87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7" t="s">
        <v>236</v>
      </c>
      <c r="AT232" s="217" t="s">
        <v>121</v>
      </c>
      <c r="AU232" s="217" t="s">
        <v>86</v>
      </c>
      <c r="AY232" s="13" t="s">
        <v>120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3" t="s">
        <v>86</v>
      </c>
      <c r="BK232" s="218">
        <f>ROUND(I232*H232,2)</f>
        <v>0</v>
      </c>
      <c r="BL232" s="13" t="s">
        <v>236</v>
      </c>
      <c r="BM232" s="217" t="s">
        <v>481</v>
      </c>
    </row>
    <row r="233" s="11" customFormat="1" ht="25.92" customHeight="1">
      <c r="A233" s="11"/>
      <c r="B233" s="192"/>
      <c r="C233" s="193"/>
      <c r="D233" s="194" t="s">
        <v>77</v>
      </c>
      <c r="E233" s="195" t="s">
        <v>482</v>
      </c>
      <c r="F233" s="195" t="s">
        <v>483</v>
      </c>
      <c r="G233" s="193"/>
      <c r="H233" s="193"/>
      <c r="I233" s="196"/>
      <c r="J233" s="197">
        <f>BK233</f>
        <v>0</v>
      </c>
      <c r="K233" s="193"/>
      <c r="L233" s="198"/>
      <c r="M233" s="199"/>
      <c r="N233" s="200"/>
      <c r="O233" s="200"/>
      <c r="P233" s="201">
        <f>SUM(P234:P237)</f>
        <v>0</v>
      </c>
      <c r="Q233" s="200"/>
      <c r="R233" s="201">
        <f>SUM(R234:R237)</f>
        <v>0</v>
      </c>
      <c r="S233" s="200"/>
      <c r="T233" s="202">
        <f>SUM(T234:T237)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203" t="s">
        <v>86</v>
      </c>
      <c r="AT233" s="204" t="s">
        <v>77</v>
      </c>
      <c r="AU233" s="204" t="s">
        <v>78</v>
      </c>
      <c r="AY233" s="203" t="s">
        <v>120</v>
      </c>
      <c r="BK233" s="205">
        <f>SUM(BK234:BK237)</f>
        <v>0</v>
      </c>
    </row>
    <row r="234" s="2" customFormat="1" ht="16.5" customHeight="1">
      <c r="A234" s="34"/>
      <c r="B234" s="35"/>
      <c r="C234" s="206" t="s">
        <v>484</v>
      </c>
      <c r="D234" s="206" t="s">
        <v>121</v>
      </c>
      <c r="E234" s="207" t="s">
        <v>485</v>
      </c>
      <c r="F234" s="208" t="s">
        <v>486</v>
      </c>
      <c r="G234" s="209" t="s">
        <v>173</v>
      </c>
      <c r="H234" s="210">
        <v>4</v>
      </c>
      <c r="I234" s="211"/>
      <c r="J234" s="212">
        <f>ROUND(I234*H234,2)</f>
        <v>0</v>
      </c>
      <c r="K234" s="208" t="s">
        <v>1</v>
      </c>
      <c r="L234" s="40"/>
      <c r="M234" s="213" t="s">
        <v>1</v>
      </c>
      <c r="N234" s="214" t="s">
        <v>43</v>
      </c>
      <c r="O234" s="87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7" t="s">
        <v>136</v>
      </c>
      <c r="AT234" s="217" t="s">
        <v>121</v>
      </c>
      <c r="AU234" s="217" t="s">
        <v>86</v>
      </c>
      <c r="AY234" s="13" t="s">
        <v>120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3" t="s">
        <v>86</v>
      </c>
      <c r="BK234" s="218">
        <f>ROUND(I234*H234,2)</f>
        <v>0</v>
      </c>
      <c r="BL234" s="13" t="s">
        <v>136</v>
      </c>
      <c r="BM234" s="217" t="s">
        <v>487</v>
      </c>
    </row>
    <row r="235" s="2" customFormat="1" ht="16.5" customHeight="1">
      <c r="A235" s="34"/>
      <c r="B235" s="35"/>
      <c r="C235" s="206" t="s">
        <v>321</v>
      </c>
      <c r="D235" s="206" t="s">
        <v>121</v>
      </c>
      <c r="E235" s="207" t="s">
        <v>488</v>
      </c>
      <c r="F235" s="208" t="s">
        <v>489</v>
      </c>
      <c r="G235" s="209" t="s">
        <v>173</v>
      </c>
      <c r="H235" s="210">
        <v>4</v>
      </c>
      <c r="I235" s="211"/>
      <c r="J235" s="212">
        <f>ROUND(I235*H235,2)</f>
        <v>0</v>
      </c>
      <c r="K235" s="208" t="s">
        <v>1</v>
      </c>
      <c r="L235" s="40"/>
      <c r="M235" s="213" t="s">
        <v>1</v>
      </c>
      <c r="N235" s="214" t="s">
        <v>43</v>
      </c>
      <c r="O235" s="87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7" t="s">
        <v>136</v>
      </c>
      <c r="AT235" s="217" t="s">
        <v>121</v>
      </c>
      <c r="AU235" s="217" t="s">
        <v>86</v>
      </c>
      <c r="AY235" s="13" t="s">
        <v>120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3" t="s">
        <v>86</v>
      </c>
      <c r="BK235" s="218">
        <f>ROUND(I235*H235,2)</f>
        <v>0</v>
      </c>
      <c r="BL235" s="13" t="s">
        <v>136</v>
      </c>
      <c r="BM235" s="217" t="s">
        <v>490</v>
      </c>
    </row>
    <row r="236" s="2" customFormat="1" ht="16.5" customHeight="1">
      <c r="A236" s="34"/>
      <c r="B236" s="35"/>
      <c r="C236" s="206" t="s">
        <v>491</v>
      </c>
      <c r="D236" s="206" t="s">
        <v>121</v>
      </c>
      <c r="E236" s="207" t="s">
        <v>492</v>
      </c>
      <c r="F236" s="208" t="s">
        <v>493</v>
      </c>
      <c r="G236" s="209" t="s">
        <v>173</v>
      </c>
      <c r="H236" s="210">
        <v>4</v>
      </c>
      <c r="I236" s="211"/>
      <c r="J236" s="212">
        <f>ROUND(I236*H236,2)</f>
        <v>0</v>
      </c>
      <c r="K236" s="208" t="s">
        <v>1</v>
      </c>
      <c r="L236" s="40"/>
      <c r="M236" s="213" t="s">
        <v>1</v>
      </c>
      <c r="N236" s="214" t="s">
        <v>43</v>
      </c>
      <c r="O236" s="87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7" t="s">
        <v>136</v>
      </c>
      <c r="AT236" s="217" t="s">
        <v>121</v>
      </c>
      <c r="AU236" s="217" t="s">
        <v>86</v>
      </c>
      <c r="AY236" s="13" t="s">
        <v>120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3" t="s">
        <v>86</v>
      </c>
      <c r="BK236" s="218">
        <f>ROUND(I236*H236,2)</f>
        <v>0</v>
      </c>
      <c r="BL236" s="13" t="s">
        <v>136</v>
      </c>
      <c r="BM236" s="217" t="s">
        <v>494</v>
      </c>
    </row>
    <row r="237" s="2" customFormat="1" ht="66.75" customHeight="1">
      <c r="A237" s="34"/>
      <c r="B237" s="35"/>
      <c r="C237" s="206" t="s">
        <v>325</v>
      </c>
      <c r="D237" s="206" t="s">
        <v>121</v>
      </c>
      <c r="E237" s="207" t="s">
        <v>495</v>
      </c>
      <c r="F237" s="208" t="s">
        <v>496</v>
      </c>
      <c r="G237" s="209" t="s">
        <v>497</v>
      </c>
      <c r="H237" s="229"/>
      <c r="I237" s="211"/>
      <c r="J237" s="212">
        <f>ROUND(I237*H237,2)</f>
        <v>0</v>
      </c>
      <c r="K237" s="208" t="s">
        <v>1</v>
      </c>
      <c r="L237" s="40"/>
      <c r="M237" s="213" t="s">
        <v>1</v>
      </c>
      <c r="N237" s="214" t="s">
        <v>43</v>
      </c>
      <c r="O237" s="87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7" t="s">
        <v>136</v>
      </c>
      <c r="AT237" s="217" t="s">
        <v>121</v>
      </c>
      <c r="AU237" s="217" t="s">
        <v>86</v>
      </c>
      <c r="AY237" s="13" t="s">
        <v>120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3" t="s">
        <v>86</v>
      </c>
      <c r="BK237" s="218">
        <f>ROUND(I237*H237,2)</f>
        <v>0</v>
      </c>
      <c r="BL237" s="13" t="s">
        <v>136</v>
      </c>
      <c r="BM237" s="217" t="s">
        <v>498</v>
      </c>
    </row>
    <row r="238" s="11" customFormat="1" ht="25.92" customHeight="1">
      <c r="A238" s="11"/>
      <c r="B238" s="192"/>
      <c r="C238" s="193"/>
      <c r="D238" s="194" t="s">
        <v>77</v>
      </c>
      <c r="E238" s="195" t="s">
        <v>499</v>
      </c>
      <c r="F238" s="195" t="s">
        <v>500</v>
      </c>
      <c r="G238" s="193"/>
      <c r="H238" s="193"/>
      <c r="I238" s="196"/>
      <c r="J238" s="197">
        <f>BK238</f>
        <v>0</v>
      </c>
      <c r="K238" s="193"/>
      <c r="L238" s="198"/>
      <c r="M238" s="199"/>
      <c r="N238" s="200"/>
      <c r="O238" s="200"/>
      <c r="P238" s="201">
        <f>SUM(P239:P240)</f>
        <v>0</v>
      </c>
      <c r="Q238" s="200"/>
      <c r="R238" s="201">
        <f>SUM(R239:R240)</f>
        <v>0</v>
      </c>
      <c r="S238" s="200"/>
      <c r="T238" s="202">
        <f>SUM(T239:T240)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03" t="s">
        <v>86</v>
      </c>
      <c r="AT238" s="204" t="s">
        <v>77</v>
      </c>
      <c r="AU238" s="204" t="s">
        <v>78</v>
      </c>
      <c r="AY238" s="203" t="s">
        <v>120</v>
      </c>
      <c r="BK238" s="205">
        <f>SUM(BK239:BK240)</f>
        <v>0</v>
      </c>
    </row>
    <row r="239" s="2" customFormat="1" ht="16.5" customHeight="1">
      <c r="A239" s="34"/>
      <c r="B239" s="35"/>
      <c r="C239" s="206" t="s">
        <v>501</v>
      </c>
      <c r="D239" s="206" t="s">
        <v>121</v>
      </c>
      <c r="E239" s="207" t="s">
        <v>502</v>
      </c>
      <c r="F239" s="208" t="s">
        <v>503</v>
      </c>
      <c r="G239" s="209" t="s">
        <v>477</v>
      </c>
      <c r="H239" s="210">
        <v>213.02000000000001</v>
      </c>
      <c r="I239" s="211"/>
      <c r="J239" s="212">
        <f>ROUND(I239*H239,2)</f>
        <v>0</v>
      </c>
      <c r="K239" s="208" t="s">
        <v>1</v>
      </c>
      <c r="L239" s="40"/>
      <c r="M239" s="213" t="s">
        <v>1</v>
      </c>
      <c r="N239" s="214" t="s">
        <v>43</v>
      </c>
      <c r="O239" s="87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7" t="s">
        <v>136</v>
      </c>
      <c r="AT239" s="217" t="s">
        <v>121</v>
      </c>
      <c r="AU239" s="217" t="s">
        <v>86</v>
      </c>
      <c r="AY239" s="13" t="s">
        <v>120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3" t="s">
        <v>86</v>
      </c>
      <c r="BK239" s="218">
        <f>ROUND(I239*H239,2)</f>
        <v>0</v>
      </c>
      <c r="BL239" s="13" t="s">
        <v>136</v>
      </c>
      <c r="BM239" s="217" t="s">
        <v>504</v>
      </c>
    </row>
    <row r="240" s="2" customFormat="1" ht="16.5" customHeight="1">
      <c r="A240" s="34"/>
      <c r="B240" s="35"/>
      <c r="C240" s="206" t="s">
        <v>327</v>
      </c>
      <c r="D240" s="206" t="s">
        <v>121</v>
      </c>
      <c r="E240" s="207" t="s">
        <v>505</v>
      </c>
      <c r="F240" s="208" t="s">
        <v>506</v>
      </c>
      <c r="G240" s="209" t="s">
        <v>477</v>
      </c>
      <c r="H240" s="210">
        <v>57.600000000000001</v>
      </c>
      <c r="I240" s="211"/>
      <c r="J240" s="212">
        <f>ROUND(I240*H240,2)</f>
        <v>0</v>
      </c>
      <c r="K240" s="208" t="s">
        <v>1</v>
      </c>
      <c r="L240" s="40"/>
      <c r="M240" s="213" t="s">
        <v>1</v>
      </c>
      <c r="N240" s="214" t="s">
        <v>43</v>
      </c>
      <c r="O240" s="87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7" t="s">
        <v>136</v>
      </c>
      <c r="AT240" s="217" t="s">
        <v>121</v>
      </c>
      <c r="AU240" s="217" t="s">
        <v>86</v>
      </c>
      <c r="AY240" s="13" t="s">
        <v>120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3" t="s">
        <v>86</v>
      </c>
      <c r="BK240" s="218">
        <f>ROUND(I240*H240,2)</f>
        <v>0</v>
      </c>
      <c r="BL240" s="13" t="s">
        <v>136</v>
      </c>
      <c r="BM240" s="217" t="s">
        <v>507</v>
      </c>
    </row>
    <row r="241" s="11" customFormat="1" ht="25.92" customHeight="1">
      <c r="A241" s="11"/>
      <c r="B241" s="192"/>
      <c r="C241" s="193"/>
      <c r="D241" s="194" t="s">
        <v>77</v>
      </c>
      <c r="E241" s="195" t="s">
        <v>508</v>
      </c>
      <c r="F241" s="195" t="s">
        <v>118</v>
      </c>
      <c r="G241" s="193"/>
      <c r="H241" s="193"/>
      <c r="I241" s="196"/>
      <c r="J241" s="197">
        <f>BK241</f>
        <v>0</v>
      </c>
      <c r="K241" s="193"/>
      <c r="L241" s="198"/>
      <c r="M241" s="199"/>
      <c r="N241" s="200"/>
      <c r="O241" s="200"/>
      <c r="P241" s="201">
        <f>SUM(P242:P243)</f>
        <v>0</v>
      </c>
      <c r="Q241" s="200"/>
      <c r="R241" s="201">
        <f>SUM(R242:R243)</f>
        <v>0</v>
      </c>
      <c r="S241" s="200"/>
      <c r="T241" s="202">
        <f>SUM(T242:T243)</f>
        <v>0</v>
      </c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R241" s="203" t="s">
        <v>86</v>
      </c>
      <c r="AT241" s="204" t="s">
        <v>77</v>
      </c>
      <c r="AU241" s="204" t="s">
        <v>78</v>
      </c>
      <c r="AY241" s="203" t="s">
        <v>120</v>
      </c>
      <c r="BK241" s="205">
        <f>SUM(BK242:BK243)</f>
        <v>0</v>
      </c>
    </row>
    <row r="242" s="2" customFormat="1" ht="16.5" customHeight="1">
      <c r="A242" s="34"/>
      <c r="B242" s="35"/>
      <c r="C242" s="206" t="s">
        <v>509</v>
      </c>
      <c r="D242" s="206" t="s">
        <v>121</v>
      </c>
      <c r="E242" s="207" t="s">
        <v>510</v>
      </c>
      <c r="F242" s="208" t="s">
        <v>511</v>
      </c>
      <c r="G242" s="209" t="s">
        <v>497</v>
      </c>
      <c r="H242" s="229"/>
      <c r="I242" s="211"/>
      <c r="J242" s="212">
        <f>ROUND(I242*H242,2)</f>
        <v>0</v>
      </c>
      <c r="K242" s="208" t="s">
        <v>1</v>
      </c>
      <c r="L242" s="40"/>
      <c r="M242" s="213" t="s">
        <v>1</v>
      </c>
      <c r="N242" s="214" t="s">
        <v>43</v>
      </c>
      <c r="O242" s="87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7" t="s">
        <v>136</v>
      </c>
      <c r="AT242" s="217" t="s">
        <v>121</v>
      </c>
      <c r="AU242" s="217" t="s">
        <v>86</v>
      </c>
      <c r="AY242" s="13" t="s">
        <v>120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3" t="s">
        <v>86</v>
      </c>
      <c r="BK242" s="218">
        <f>ROUND(I242*H242,2)</f>
        <v>0</v>
      </c>
      <c r="BL242" s="13" t="s">
        <v>136</v>
      </c>
      <c r="BM242" s="217" t="s">
        <v>512</v>
      </c>
    </row>
    <row r="243" s="2" customFormat="1" ht="16.5" customHeight="1">
      <c r="A243" s="34"/>
      <c r="B243" s="35"/>
      <c r="C243" s="206" t="s">
        <v>330</v>
      </c>
      <c r="D243" s="206" t="s">
        <v>121</v>
      </c>
      <c r="E243" s="207" t="s">
        <v>513</v>
      </c>
      <c r="F243" s="208" t="s">
        <v>514</v>
      </c>
      <c r="G243" s="209" t="s">
        <v>497</v>
      </c>
      <c r="H243" s="229"/>
      <c r="I243" s="211"/>
      <c r="J243" s="212">
        <f>ROUND(I243*H243,2)</f>
        <v>0</v>
      </c>
      <c r="K243" s="208" t="s">
        <v>1</v>
      </c>
      <c r="L243" s="40"/>
      <c r="M243" s="219" t="s">
        <v>1</v>
      </c>
      <c r="N243" s="220" t="s">
        <v>43</v>
      </c>
      <c r="O243" s="221"/>
      <c r="P243" s="222">
        <f>O243*H243</f>
        <v>0</v>
      </c>
      <c r="Q243" s="222">
        <v>0</v>
      </c>
      <c r="R243" s="222">
        <f>Q243*H243</f>
        <v>0</v>
      </c>
      <c r="S243" s="222">
        <v>0</v>
      </c>
      <c r="T243" s="22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7" t="s">
        <v>136</v>
      </c>
      <c r="AT243" s="217" t="s">
        <v>121</v>
      </c>
      <c r="AU243" s="217" t="s">
        <v>86</v>
      </c>
      <c r="AY243" s="13" t="s">
        <v>120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3" t="s">
        <v>86</v>
      </c>
      <c r="BK243" s="218">
        <f>ROUND(I243*H243,2)</f>
        <v>0</v>
      </c>
      <c r="BL243" s="13" t="s">
        <v>136</v>
      </c>
      <c r="BM243" s="217" t="s">
        <v>515</v>
      </c>
    </row>
    <row r="244" s="2" customFormat="1" ht="6.96" customHeight="1">
      <c r="A244" s="34"/>
      <c r="B244" s="62"/>
      <c r="C244" s="63"/>
      <c r="D244" s="63"/>
      <c r="E244" s="63"/>
      <c r="F244" s="63"/>
      <c r="G244" s="63"/>
      <c r="H244" s="63"/>
      <c r="I244" s="63"/>
      <c r="J244" s="63"/>
      <c r="K244" s="63"/>
      <c r="L244" s="40"/>
      <c r="M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</row>
  </sheetData>
  <sheetProtection sheet="1" autoFilter="0" formatColumns="0" formatRows="0" objects="1" scenarios="1" spinCount="100000" saltValue="qi5C/HcsbFAa12fo/tLwhTaFg88oxlkUTaIJKZC2VNb/8+I4AZTKZRJPLBfjTmUIMzpMhvYLTGOpEKFleON6Ow==" hashValue="3UseeKDRXw7Wd7OY1/EA3mTqAlJLOassPP+BjsPE+W2YU7hS/GdUs/A4jLnFoytB1VnmtYF8LcgcMYC2FGHMGQ==" algorithmName="SHA-512" password="CC35"/>
  <autoFilter ref="C124:K24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88</v>
      </c>
    </row>
    <row r="4" s="1" customFormat="1" ht="24.96" customHeight="1">
      <c r="B4" s="16"/>
      <c r="D4" s="134" t="s">
        <v>95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 xml:space="preserve">Trolejbusová trať Dukla vozovna  - hlavní nádraží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516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16. 10. 2020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">
        <v>1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">
        <v>26</v>
      </c>
      <c r="F15" s="34"/>
      <c r="G15" s="34"/>
      <c r="H15" s="34"/>
      <c r="I15" s="136" t="s">
        <v>27</v>
      </c>
      <c r="J15" s="139" t="s">
        <v>1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31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32</v>
      </c>
      <c r="F21" s="34"/>
      <c r="G21" s="34"/>
      <c r="H21" s="34"/>
      <c r="I21" s="136" t="s">
        <v>27</v>
      </c>
      <c r="J21" s="139" t="s">
        <v>33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35</v>
      </c>
      <c r="E23" s="34"/>
      <c r="F23" s="34"/>
      <c r="G23" s="34"/>
      <c r="H23" s="34"/>
      <c r="I23" s="136" t="s">
        <v>25</v>
      </c>
      <c r="J23" s="139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">
        <v>36</v>
      </c>
      <c r="F24" s="34"/>
      <c r="G24" s="34"/>
      <c r="H24" s="34"/>
      <c r="I24" s="136" t="s">
        <v>27</v>
      </c>
      <c r="J24" s="139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37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38</v>
      </c>
      <c r="E30" s="34"/>
      <c r="F30" s="34"/>
      <c r="G30" s="34"/>
      <c r="H30" s="34"/>
      <c r="I30" s="34"/>
      <c r="J30" s="147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40</v>
      </c>
      <c r="G32" s="34"/>
      <c r="H32" s="34"/>
      <c r="I32" s="148" t="s">
        <v>39</v>
      </c>
      <c r="J32" s="148" t="s">
        <v>41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42</v>
      </c>
      <c r="E33" s="136" t="s">
        <v>43</v>
      </c>
      <c r="F33" s="150">
        <f>ROUND((SUM(BE117:BE123)),  2)</f>
        <v>0</v>
      </c>
      <c r="G33" s="34"/>
      <c r="H33" s="34"/>
      <c r="I33" s="151">
        <v>0.20999999999999999</v>
      </c>
      <c r="J33" s="150">
        <f>ROUND(((SUM(BE117:BE123))*I33),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44</v>
      </c>
      <c r="F34" s="150">
        <f>ROUND((SUM(BF117:BF123)),  2)</f>
        <v>0</v>
      </c>
      <c r="G34" s="34"/>
      <c r="H34" s="34"/>
      <c r="I34" s="151">
        <v>0.14999999999999999</v>
      </c>
      <c r="J34" s="150">
        <f>ROUND(((SUM(BF117:BF123))*I34),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45</v>
      </c>
      <c r="F35" s="150">
        <f>ROUND((SUM(BG117:BG123)),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46</v>
      </c>
      <c r="F36" s="150">
        <f>ROUND((SUM(BH117:BH123)),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47</v>
      </c>
      <c r="F37" s="150">
        <f>ROUND((SUM(BI117:BI123)),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51</v>
      </c>
      <c r="E50" s="160"/>
      <c r="F50" s="160"/>
      <c r="G50" s="159" t="s">
        <v>52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53</v>
      </c>
      <c r="E61" s="162"/>
      <c r="F61" s="163" t="s">
        <v>54</v>
      </c>
      <c r="G61" s="161" t="s">
        <v>53</v>
      </c>
      <c r="H61" s="162"/>
      <c r="I61" s="162"/>
      <c r="J61" s="164" t="s">
        <v>54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55</v>
      </c>
      <c r="E65" s="165"/>
      <c r="F65" s="165"/>
      <c r="G65" s="159" t="s">
        <v>56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53</v>
      </c>
      <c r="E76" s="162"/>
      <c r="F76" s="163" t="s">
        <v>54</v>
      </c>
      <c r="G76" s="161" t="s">
        <v>53</v>
      </c>
      <c r="H76" s="162"/>
      <c r="I76" s="162"/>
      <c r="J76" s="164" t="s">
        <v>54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 xml:space="preserve">Trolejbusová trať Dukla vozovna  - hlavní nádraží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 xml:space="preserve">SO 1001 - Pyrotechnický průzkum 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Pardubice </v>
      </c>
      <c r="G89" s="36"/>
      <c r="H89" s="36"/>
      <c r="I89" s="28" t="s">
        <v>22</v>
      </c>
      <c r="J89" s="75" t="str">
        <f>IF(J12="","",J12)</f>
        <v>16. 10. 2020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40.05" customHeight="1">
      <c r="A91" s="34"/>
      <c r="B91" s="35"/>
      <c r="C91" s="28" t="s">
        <v>24</v>
      </c>
      <c r="D91" s="36"/>
      <c r="E91" s="36"/>
      <c r="F91" s="23" t="str">
        <f>E15</f>
        <v>Dopravní podnik města Pardubic</v>
      </c>
      <c r="G91" s="36"/>
      <c r="H91" s="36"/>
      <c r="I91" s="28" t="s">
        <v>30</v>
      </c>
      <c r="J91" s="32" t="str">
        <f>E21</f>
        <v>PRODIN a.s., K Vápence 2745, 530 02 Pardubice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35</v>
      </c>
      <c r="J92" s="32" t="str">
        <f>E24</f>
        <v>Ing. Michal Hornýš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99</v>
      </c>
      <c r="D94" s="172"/>
      <c r="E94" s="172"/>
      <c r="F94" s="172"/>
      <c r="G94" s="172"/>
      <c r="H94" s="172"/>
      <c r="I94" s="172"/>
      <c r="J94" s="173" t="s">
        <v>100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101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102</v>
      </c>
    </row>
    <row r="97" s="9" customFormat="1" ht="24.96" customHeight="1">
      <c r="A97" s="9"/>
      <c r="B97" s="175"/>
      <c r="C97" s="176"/>
      <c r="D97" s="177" t="s">
        <v>517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104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0" t="str">
        <f>E7</f>
        <v xml:space="preserve">Trolejbusová trať Dukla vozovna  - hlavní nádraží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 xml:space="preserve">SO 1001 - Pyrotechnický průzkum 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Pardubice </v>
      </c>
      <c r="G111" s="36"/>
      <c r="H111" s="36"/>
      <c r="I111" s="28" t="s">
        <v>22</v>
      </c>
      <c r="J111" s="75" t="str">
        <f>IF(J12="","",J12)</f>
        <v>16. 10. 2020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40.05" customHeight="1">
      <c r="A113" s="34"/>
      <c r="B113" s="35"/>
      <c r="C113" s="28" t="s">
        <v>24</v>
      </c>
      <c r="D113" s="36"/>
      <c r="E113" s="36"/>
      <c r="F113" s="23" t="str">
        <f>E15</f>
        <v>Dopravní podnik města Pardubic</v>
      </c>
      <c r="G113" s="36"/>
      <c r="H113" s="36"/>
      <c r="I113" s="28" t="s">
        <v>30</v>
      </c>
      <c r="J113" s="32" t="str">
        <f>E21</f>
        <v>PRODIN a.s., K Vápence 2745, 530 02 Pardubice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28</v>
      </c>
      <c r="D114" s="36"/>
      <c r="E114" s="36"/>
      <c r="F114" s="23" t="str">
        <f>IF(E18="","",E18)</f>
        <v>Vyplň údaj</v>
      </c>
      <c r="G114" s="36"/>
      <c r="H114" s="36"/>
      <c r="I114" s="28" t="s">
        <v>35</v>
      </c>
      <c r="J114" s="32" t="str">
        <f>E24</f>
        <v>Ing. Michal Hornýš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1"/>
      <c r="B116" s="182"/>
      <c r="C116" s="183" t="s">
        <v>105</v>
      </c>
      <c r="D116" s="184" t="s">
        <v>63</v>
      </c>
      <c r="E116" s="184" t="s">
        <v>59</v>
      </c>
      <c r="F116" s="184" t="s">
        <v>60</v>
      </c>
      <c r="G116" s="184" t="s">
        <v>106</v>
      </c>
      <c r="H116" s="184" t="s">
        <v>107</v>
      </c>
      <c r="I116" s="184" t="s">
        <v>108</v>
      </c>
      <c r="J116" s="184" t="s">
        <v>100</v>
      </c>
      <c r="K116" s="185" t="s">
        <v>109</v>
      </c>
      <c r="L116" s="186"/>
      <c r="M116" s="96" t="s">
        <v>1</v>
      </c>
      <c r="N116" s="97" t="s">
        <v>42</v>
      </c>
      <c r="O116" s="97" t="s">
        <v>110</v>
      </c>
      <c r="P116" s="97" t="s">
        <v>111</v>
      </c>
      <c r="Q116" s="97" t="s">
        <v>112</v>
      </c>
      <c r="R116" s="97" t="s">
        <v>113</v>
      </c>
      <c r="S116" s="97" t="s">
        <v>114</v>
      </c>
      <c r="T116" s="98" t="s">
        <v>115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4"/>
      <c r="B117" s="35"/>
      <c r="C117" s="103" t="s">
        <v>116</v>
      </c>
      <c r="D117" s="36"/>
      <c r="E117" s="36"/>
      <c r="F117" s="36"/>
      <c r="G117" s="36"/>
      <c r="H117" s="36"/>
      <c r="I117" s="36"/>
      <c r="J117" s="187">
        <f>BK117</f>
        <v>0</v>
      </c>
      <c r="K117" s="36"/>
      <c r="L117" s="40"/>
      <c r="M117" s="99"/>
      <c r="N117" s="188"/>
      <c r="O117" s="100"/>
      <c r="P117" s="189">
        <f>P118</f>
        <v>0</v>
      </c>
      <c r="Q117" s="100"/>
      <c r="R117" s="189">
        <f>R118</f>
        <v>0</v>
      </c>
      <c r="S117" s="100"/>
      <c r="T117" s="190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77</v>
      </c>
      <c r="AU117" s="13" t="s">
        <v>102</v>
      </c>
      <c r="BK117" s="191">
        <f>BK118</f>
        <v>0</v>
      </c>
    </row>
    <row r="118" s="11" customFormat="1" ht="25.92" customHeight="1">
      <c r="A118" s="11"/>
      <c r="B118" s="192"/>
      <c r="C118" s="193"/>
      <c r="D118" s="194" t="s">
        <v>77</v>
      </c>
      <c r="E118" s="195" t="s">
        <v>518</v>
      </c>
      <c r="F118" s="195" t="s">
        <v>519</v>
      </c>
      <c r="G118" s="193"/>
      <c r="H118" s="193"/>
      <c r="I118" s="196"/>
      <c r="J118" s="197">
        <f>BK118</f>
        <v>0</v>
      </c>
      <c r="K118" s="193"/>
      <c r="L118" s="198"/>
      <c r="M118" s="199"/>
      <c r="N118" s="200"/>
      <c r="O118" s="200"/>
      <c r="P118" s="201">
        <f>SUM(P119:P123)</f>
        <v>0</v>
      </c>
      <c r="Q118" s="200"/>
      <c r="R118" s="201">
        <f>SUM(R119:R123)</f>
        <v>0</v>
      </c>
      <c r="S118" s="200"/>
      <c r="T118" s="202">
        <f>SUM(T119:T123)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3" t="s">
        <v>136</v>
      </c>
      <c r="AT118" s="204" t="s">
        <v>77</v>
      </c>
      <c r="AU118" s="204" t="s">
        <v>78</v>
      </c>
      <c r="AY118" s="203" t="s">
        <v>120</v>
      </c>
      <c r="BK118" s="205">
        <f>SUM(BK119:BK123)</f>
        <v>0</v>
      </c>
    </row>
    <row r="119" s="2" customFormat="1" ht="16.5" customHeight="1">
      <c r="A119" s="34"/>
      <c r="B119" s="35"/>
      <c r="C119" s="206" t="s">
        <v>86</v>
      </c>
      <c r="D119" s="206" t="s">
        <v>121</v>
      </c>
      <c r="E119" s="207" t="s">
        <v>86</v>
      </c>
      <c r="F119" s="208" t="s">
        <v>520</v>
      </c>
      <c r="G119" s="209" t="s">
        <v>450</v>
      </c>
      <c r="H119" s="210">
        <v>640</v>
      </c>
      <c r="I119" s="211"/>
      <c r="J119" s="212">
        <f>ROUND(I119*H119,2)</f>
        <v>0</v>
      </c>
      <c r="K119" s="208" t="s">
        <v>1</v>
      </c>
      <c r="L119" s="40"/>
      <c r="M119" s="213" t="s">
        <v>1</v>
      </c>
      <c r="N119" s="214" t="s">
        <v>43</v>
      </c>
      <c r="O119" s="87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7" t="s">
        <v>136</v>
      </c>
      <c r="AT119" s="217" t="s">
        <v>121</v>
      </c>
      <c r="AU119" s="217" t="s">
        <v>86</v>
      </c>
      <c r="AY119" s="13" t="s">
        <v>120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3" t="s">
        <v>86</v>
      </c>
      <c r="BK119" s="218">
        <f>ROUND(I119*H119,2)</f>
        <v>0</v>
      </c>
      <c r="BL119" s="13" t="s">
        <v>136</v>
      </c>
      <c r="BM119" s="217" t="s">
        <v>521</v>
      </c>
    </row>
    <row r="120" s="2" customFormat="1" ht="16.5" customHeight="1">
      <c r="A120" s="34"/>
      <c r="B120" s="35"/>
      <c r="C120" s="206" t="s">
        <v>88</v>
      </c>
      <c r="D120" s="206" t="s">
        <v>121</v>
      </c>
      <c r="E120" s="207" t="s">
        <v>88</v>
      </c>
      <c r="F120" s="208" t="s">
        <v>522</v>
      </c>
      <c r="G120" s="209" t="s">
        <v>159</v>
      </c>
      <c r="H120" s="210">
        <v>1</v>
      </c>
      <c r="I120" s="211"/>
      <c r="J120" s="212">
        <f>ROUND(I120*H120,2)</f>
        <v>0</v>
      </c>
      <c r="K120" s="208" t="s">
        <v>1</v>
      </c>
      <c r="L120" s="40"/>
      <c r="M120" s="213" t="s">
        <v>1</v>
      </c>
      <c r="N120" s="214" t="s">
        <v>43</v>
      </c>
      <c r="O120" s="87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7" t="s">
        <v>136</v>
      </c>
      <c r="AT120" s="217" t="s">
        <v>121</v>
      </c>
      <c r="AU120" s="217" t="s">
        <v>86</v>
      </c>
      <c r="AY120" s="13" t="s">
        <v>120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3" t="s">
        <v>86</v>
      </c>
      <c r="BK120" s="218">
        <f>ROUND(I120*H120,2)</f>
        <v>0</v>
      </c>
      <c r="BL120" s="13" t="s">
        <v>136</v>
      </c>
      <c r="BM120" s="217" t="s">
        <v>523</v>
      </c>
    </row>
    <row r="121" s="2" customFormat="1" ht="16.5" customHeight="1">
      <c r="A121" s="34"/>
      <c r="B121" s="35"/>
      <c r="C121" s="206" t="s">
        <v>131</v>
      </c>
      <c r="D121" s="206" t="s">
        <v>121</v>
      </c>
      <c r="E121" s="207" t="s">
        <v>131</v>
      </c>
      <c r="F121" s="208" t="s">
        <v>524</v>
      </c>
      <c r="G121" s="209" t="s">
        <v>159</v>
      </c>
      <c r="H121" s="210">
        <v>1</v>
      </c>
      <c r="I121" s="211"/>
      <c r="J121" s="212">
        <f>ROUND(I121*H121,2)</f>
        <v>0</v>
      </c>
      <c r="K121" s="208" t="s">
        <v>1</v>
      </c>
      <c r="L121" s="40"/>
      <c r="M121" s="213" t="s">
        <v>1</v>
      </c>
      <c r="N121" s="214" t="s">
        <v>43</v>
      </c>
      <c r="O121" s="87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7" t="s">
        <v>136</v>
      </c>
      <c r="AT121" s="217" t="s">
        <v>121</v>
      </c>
      <c r="AU121" s="217" t="s">
        <v>86</v>
      </c>
      <c r="AY121" s="13" t="s">
        <v>120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3" t="s">
        <v>86</v>
      </c>
      <c r="BK121" s="218">
        <f>ROUND(I121*H121,2)</f>
        <v>0</v>
      </c>
      <c r="BL121" s="13" t="s">
        <v>136</v>
      </c>
      <c r="BM121" s="217" t="s">
        <v>525</v>
      </c>
    </row>
    <row r="122" s="2" customFormat="1" ht="21.75" customHeight="1">
      <c r="A122" s="34"/>
      <c r="B122" s="35"/>
      <c r="C122" s="206" t="s">
        <v>136</v>
      </c>
      <c r="D122" s="206" t="s">
        <v>121</v>
      </c>
      <c r="E122" s="207" t="s">
        <v>136</v>
      </c>
      <c r="F122" s="208" t="s">
        <v>526</v>
      </c>
      <c r="G122" s="209" t="s">
        <v>159</v>
      </c>
      <c r="H122" s="210">
        <v>1</v>
      </c>
      <c r="I122" s="211"/>
      <c r="J122" s="212">
        <f>ROUND(I122*H122,2)</f>
        <v>0</v>
      </c>
      <c r="K122" s="208" t="s">
        <v>1</v>
      </c>
      <c r="L122" s="40"/>
      <c r="M122" s="213" t="s">
        <v>1</v>
      </c>
      <c r="N122" s="214" t="s">
        <v>43</v>
      </c>
      <c r="O122" s="87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7" t="s">
        <v>136</v>
      </c>
      <c r="AT122" s="217" t="s">
        <v>121</v>
      </c>
      <c r="AU122" s="217" t="s">
        <v>86</v>
      </c>
      <c r="AY122" s="13" t="s">
        <v>120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3" t="s">
        <v>86</v>
      </c>
      <c r="BK122" s="218">
        <f>ROUND(I122*H122,2)</f>
        <v>0</v>
      </c>
      <c r="BL122" s="13" t="s">
        <v>136</v>
      </c>
      <c r="BM122" s="217" t="s">
        <v>527</v>
      </c>
    </row>
    <row r="123" s="2" customFormat="1">
      <c r="A123" s="34"/>
      <c r="B123" s="35"/>
      <c r="C123" s="206" t="s">
        <v>119</v>
      </c>
      <c r="D123" s="206" t="s">
        <v>121</v>
      </c>
      <c r="E123" s="207" t="s">
        <v>119</v>
      </c>
      <c r="F123" s="208" t="s">
        <v>528</v>
      </c>
      <c r="G123" s="209" t="s">
        <v>458</v>
      </c>
      <c r="H123" s="210">
        <v>40</v>
      </c>
      <c r="I123" s="211"/>
      <c r="J123" s="212">
        <f>ROUND(I123*H123,2)</f>
        <v>0</v>
      </c>
      <c r="K123" s="208" t="s">
        <v>1</v>
      </c>
      <c r="L123" s="40"/>
      <c r="M123" s="219" t="s">
        <v>1</v>
      </c>
      <c r="N123" s="220" t="s">
        <v>43</v>
      </c>
      <c r="O123" s="221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7" t="s">
        <v>136</v>
      </c>
      <c r="AT123" s="217" t="s">
        <v>121</v>
      </c>
      <c r="AU123" s="217" t="s">
        <v>86</v>
      </c>
      <c r="AY123" s="13" t="s">
        <v>120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3" t="s">
        <v>86</v>
      </c>
      <c r="BK123" s="218">
        <f>ROUND(I123*H123,2)</f>
        <v>0</v>
      </c>
      <c r="BL123" s="13" t="s">
        <v>136</v>
      </c>
      <c r="BM123" s="217" t="s">
        <v>529</v>
      </c>
    </row>
    <row r="124" s="2" customFormat="1" ht="6.96" customHeight="1">
      <c r="A124" s="34"/>
      <c r="B124" s="62"/>
      <c r="C124" s="63"/>
      <c r="D124" s="63"/>
      <c r="E124" s="63"/>
      <c r="F124" s="63"/>
      <c r="G124" s="63"/>
      <c r="H124" s="63"/>
      <c r="I124" s="63"/>
      <c r="J124" s="63"/>
      <c r="K124" s="63"/>
      <c r="L124" s="40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sheetProtection sheet="1" autoFilter="0" formatColumns="0" formatRows="0" objects="1" scenarios="1" spinCount="100000" saltValue="5QHx0DVL0yQ7S98qb8nW5XntvMo4abP7vF3VQPyQHuQaVxDvdOjs929fucdH92pky3Ztkmr8lB0tN3wGVqzYig==" hashValue="0r2keP3hGJeYE+yOIVQW01ccxzOrtck2ulCSaqAp2Msni35xYudYPxQE0l7O92i8vTbBcPp1lgzCNbmR27GtHQ==" algorithmName="SHA-512" password="CC35"/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Zajíčková</dc:creator>
  <cp:lastModifiedBy>Hana Zajíčková</cp:lastModifiedBy>
  <dcterms:created xsi:type="dcterms:W3CDTF">2021-04-07T14:52:30Z</dcterms:created>
  <dcterms:modified xsi:type="dcterms:W3CDTF">2021-04-07T14:52:35Z</dcterms:modified>
</cp:coreProperties>
</file>